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<sst xmlns="http://schemas.openxmlformats.org/spreadsheetml/2006/main" count="47" uniqueCount="30">
  <si>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Статьи затрат</t>
  </si>
  <si>
    <t>%</t>
  </si>
  <si>
    <t>Расчет затрат на уплату НДС</t>
  </si>
  <si>
    <t>Расчет затрат на уплату НДС по ставке 18%</t>
  </si>
  <si>
    <t xml:space="preserve">Прямые затраты, в т.ч. </t>
  </si>
  <si>
    <t>Материалы</t>
  </si>
  <si>
    <t>Оплата труда рабочих</t>
  </si>
  <si>
    <t>Затраты на эксплуатацию машин</t>
  </si>
  <si>
    <t>Итого</t>
  </si>
  <si>
    <t>Накладные расходы</t>
  </si>
  <si>
    <t>Сметная прибыль</t>
  </si>
  <si>
    <t>Всего</t>
  </si>
  <si>
    <t>РАСЧЕТ</t>
  </si>
  <si>
    <t>=</t>
  </si>
  <si>
    <t>+</t>
  </si>
  <si>
    <t>х</t>
  </si>
  <si>
    <t>(</t>
  </si>
  <si>
    <t>)</t>
  </si>
  <si>
    <t>-</t>
  </si>
  <si>
    <t>)х</t>
  </si>
  <si>
    <t>или</t>
  </si>
  <si>
    <t>/</t>
  </si>
  <si>
    <t>Сметная стоимость строительства в текущем уровне цен (руб)</t>
  </si>
  <si>
    <t>к сметной</t>
  </si>
  <si>
    <t>стоимости строительства</t>
  </si>
  <si>
    <t>затрат на уплату НДС на материалы и механизмы по упрощенному налогообложению на</t>
  </si>
  <si>
    <t>в т.ч. оплата труда машинистов</t>
  </si>
  <si>
    <t>Составил</t>
  </si>
  <si>
    <t>Проверил</t>
  </si>
  <si>
    <t>ремонт Лицея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</si>
</sst>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%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 quotePrefix="1">
      <alignment horizontal="left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 wrapText="1"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2" fillId="0" borderId="11" xfId="0" applyNumberFormat="1" applyFont="1" applyBorder="1" applyAlignment="1" quotePrefix="1">
      <alignment horizontal="left"/>
    </xf>
    <xf numFmtId="10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4" xfId="0" applyNumberFormat="1" applyFont="1" applyBorder="1" applyAlignment="1">
      <alignment wrapText="1"/>
    </xf>
    <xf numFmtId="0" fontId="2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 horizontal="left"/>
    </xf>
    <xf numFmtId="164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 quotePrefix="1">
      <alignment horizontal="left"/>
    </xf>
    <xf numFmtId="0" fontId="2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 wrapText="1"/>
    </xf>
    <xf numFmtId="0" fontId="2" fillId="0" borderId="20" xfId="0" applyNumberFormat="1" applyFont="1" applyBorder="1" applyAlignment="1">
      <alignment/>
    </xf>
    <xf numFmtId="0" fontId="2" fillId="0" borderId="20" xfId="0" applyNumberFormat="1" applyFont="1" applyBorder="1" applyAlignment="1" quotePrefix="1">
      <alignment horizontal="left"/>
    </xf>
    <xf numFmtId="2" fontId="2" fillId="0" borderId="20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0" fontId="2" fillId="0" borderId="24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10" fontId="2" fillId="0" borderId="15" xfId="55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 quotePrefix="1">
      <alignment horizontal="left" wrapText="1"/>
    </xf>
    <xf numFmtId="0" fontId="2" fillId="0" borderId="11" xfId="0" applyNumberFormat="1" applyFont="1" applyBorder="1" applyAlignment="1" quotePrefix="1">
      <alignment horizontal="left" wrapText="1"/>
    </xf>
    <xf numFmtId="0" fontId="2" fillId="0" borderId="12" xfId="0" applyNumberFormat="1" applyFont="1" applyBorder="1" applyAlignment="1" quotePrefix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28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17.75390625" style="1" customWidth="1"/>
    <col min="2" max="2" width="1.12109375" style="1" customWidth="1"/>
    <col min="3" max="3" width="8.75390625" style="1" customWidth="1"/>
    <col min="4" max="4" width="1.625" style="1" customWidth="1"/>
    <col min="5" max="5" width="7.75390625" style="1" customWidth="1"/>
    <col min="6" max="6" width="1.00390625" style="1" customWidth="1"/>
    <col min="7" max="7" width="1.25" style="1" customWidth="1"/>
    <col min="8" max="8" width="4.875" style="1" customWidth="1"/>
    <col min="9" max="9" width="1.25" style="1" customWidth="1"/>
    <col min="10" max="10" width="4.00390625" style="1" customWidth="1"/>
    <col min="11" max="11" width="10.25390625" style="1" customWidth="1"/>
    <col min="12" max="12" width="7.25390625" style="1" customWidth="1"/>
    <col min="13" max="13" width="9.25390625" style="1" customWidth="1"/>
    <col min="14" max="14" width="1.37890625" style="1" customWidth="1"/>
    <col min="15" max="15" width="8.375" style="46" customWidth="1"/>
    <col min="16" max="16" width="1.75390625" style="1" customWidth="1"/>
    <col min="17" max="17" width="9.75390625" style="1" customWidth="1"/>
    <col min="18" max="18" width="2.125" style="1" customWidth="1"/>
    <col min="19" max="19" width="4.375" style="1" customWidth="1"/>
    <col min="20" max="20" width="1.75390625" style="1" customWidth="1"/>
    <col min="21" max="21" width="9.625" style="1" customWidth="1"/>
    <col min="22" max="16384" width="9.125" style="1" customWidth="1"/>
  </cols>
  <sheetData>
    <row r="4" spans="11:21" ht="12.75">
      <c r="K4" s="1" t="s">
        <v>12</v>
      </c>
      <c r="U4" s="2"/>
    </row>
    <row r="5" ht="12.75">
      <c r="C5" s="3" t="s">
        <v>25</v>
      </c>
    </row>
    <row r="6" ht="12.75">
      <c r="C6" s="3" t="s">
        <v>29</v>
      </c>
    </row>
    <row r="10" spans="1:24" s="7" customFormat="1" ht="92.25" customHeight="1">
      <c r="A10" s="64" t="s">
        <v>0</v>
      </c>
      <c r="B10" s="65"/>
      <c r="C10" s="65"/>
      <c r="D10" s="65"/>
      <c r="E10" s="65"/>
      <c r="F10" s="65"/>
      <c r="G10" s="65"/>
      <c r="H10" s="65"/>
      <c r="I10" s="65"/>
      <c r="J10" s="66"/>
      <c r="K10" s="4" t="s">
        <v>22</v>
      </c>
      <c r="L10" s="5" t="s">
        <v>1</v>
      </c>
      <c r="M10" s="5" t="s">
        <v>2</v>
      </c>
      <c r="N10" s="64" t="s">
        <v>3</v>
      </c>
      <c r="O10" s="65"/>
      <c r="P10" s="65"/>
      <c r="Q10" s="65"/>
      <c r="R10" s="65"/>
      <c r="S10" s="65"/>
      <c r="T10" s="65"/>
      <c r="U10" s="66"/>
      <c r="V10" s="6"/>
      <c r="W10" s="6"/>
      <c r="X10" s="6"/>
    </row>
    <row r="11" spans="1:21" ht="12.75">
      <c r="A11" s="67">
        <v>1</v>
      </c>
      <c r="B11" s="68"/>
      <c r="C11" s="68"/>
      <c r="D11" s="68"/>
      <c r="E11" s="68"/>
      <c r="F11" s="68"/>
      <c r="G11" s="68"/>
      <c r="H11" s="68"/>
      <c r="I11" s="68"/>
      <c r="J11" s="69"/>
      <c r="K11" s="8">
        <v>2</v>
      </c>
      <c r="L11" s="8">
        <v>3</v>
      </c>
      <c r="M11" s="8">
        <v>4</v>
      </c>
      <c r="N11" s="67">
        <v>5</v>
      </c>
      <c r="O11" s="68"/>
      <c r="P11" s="68"/>
      <c r="Q11" s="68"/>
      <c r="R11" s="68"/>
      <c r="S11" s="68"/>
      <c r="T11" s="68"/>
      <c r="U11" s="69"/>
    </row>
    <row r="12" spans="1:21" ht="25.5" customHeight="1">
      <c r="A12" s="58" t="s">
        <v>4</v>
      </c>
      <c r="B12" s="59"/>
      <c r="C12" s="59"/>
      <c r="D12" s="59"/>
      <c r="E12" s="59"/>
      <c r="F12" s="59"/>
      <c r="G12" s="59"/>
      <c r="H12" s="59"/>
      <c r="I12" s="59"/>
      <c r="J12" s="60"/>
      <c r="K12" s="35"/>
      <c r="L12" s="35"/>
      <c r="M12" s="35"/>
      <c r="N12" s="9"/>
      <c r="O12" s="47"/>
      <c r="P12" s="9"/>
      <c r="Q12" s="9"/>
      <c r="R12" s="9"/>
      <c r="S12" s="9"/>
      <c r="T12" s="9"/>
      <c r="U12" s="10"/>
    </row>
    <row r="13" spans="1:21" ht="12.75">
      <c r="A13" s="61" t="s">
        <v>5</v>
      </c>
      <c r="B13" s="62"/>
      <c r="C13" s="62"/>
      <c r="D13" s="62"/>
      <c r="E13" s="62"/>
      <c r="F13" s="62"/>
      <c r="G13" s="62"/>
      <c r="H13" s="62"/>
      <c r="I13" s="62"/>
      <c r="J13" s="63"/>
      <c r="K13" s="36">
        <v>32101.63</v>
      </c>
      <c r="L13" s="37">
        <v>0.18</v>
      </c>
      <c r="M13" s="36">
        <f>U13</f>
        <v>5778.2934</v>
      </c>
      <c r="N13" s="12"/>
      <c r="O13" s="44">
        <f>K13</f>
        <v>32101.63</v>
      </c>
      <c r="P13" s="12" t="s">
        <v>15</v>
      </c>
      <c r="Q13" s="12">
        <v>0.18</v>
      </c>
      <c r="R13" s="12" t="s">
        <v>13</v>
      </c>
      <c r="S13" s="12"/>
      <c r="T13" s="12"/>
      <c r="U13" s="13">
        <f>K13*0.18</f>
        <v>5778.2934</v>
      </c>
    </row>
    <row r="14" spans="1:21" ht="25.5" customHeight="1">
      <c r="A14" s="61" t="s">
        <v>6</v>
      </c>
      <c r="B14" s="62"/>
      <c r="C14" s="62"/>
      <c r="D14" s="62"/>
      <c r="E14" s="62"/>
      <c r="F14" s="62"/>
      <c r="G14" s="62"/>
      <c r="H14" s="62"/>
      <c r="I14" s="62"/>
      <c r="J14" s="63"/>
      <c r="K14" s="36">
        <v>26333.68</v>
      </c>
      <c r="L14" s="35"/>
      <c r="M14" s="36"/>
      <c r="N14" s="12"/>
      <c r="O14" s="44"/>
      <c r="P14" s="12"/>
      <c r="Q14" s="12"/>
      <c r="R14" s="12"/>
      <c r="S14" s="12"/>
      <c r="T14" s="12"/>
      <c r="U14" s="13"/>
    </row>
    <row r="15" spans="1:21" ht="38.25" customHeight="1">
      <c r="A15" s="61" t="s">
        <v>7</v>
      </c>
      <c r="B15" s="62"/>
      <c r="C15" s="62"/>
      <c r="D15" s="62"/>
      <c r="E15" s="62"/>
      <c r="F15" s="62"/>
      <c r="G15" s="62"/>
      <c r="H15" s="62"/>
      <c r="I15" s="62"/>
      <c r="J15" s="63"/>
      <c r="K15" s="36">
        <v>3900.92</v>
      </c>
      <c r="L15" s="35"/>
      <c r="M15" s="36">
        <f>U15</f>
        <v>586.8359999999999</v>
      </c>
      <c r="N15" s="12" t="s">
        <v>16</v>
      </c>
      <c r="O15" s="44">
        <f>K15</f>
        <v>3900.92</v>
      </c>
      <c r="P15" s="12" t="s">
        <v>18</v>
      </c>
      <c r="Q15" s="12">
        <f>K16</f>
        <v>640.72</v>
      </c>
      <c r="R15" s="14" t="s">
        <v>19</v>
      </c>
      <c r="S15" s="12">
        <v>0.18</v>
      </c>
      <c r="T15" s="12" t="s">
        <v>13</v>
      </c>
      <c r="U15" s="13">
        <f>(K15-K16)*0.18</f>
        <v>586.8359999999999</v>
      </c>
    </row>
    <row r="16" spans="1:21" ht="25.5" customHeight="1">
      <c r="A16" s="58" t="s">
        <v>26</v>
      </c>
      <c r="B16" s="59"/>
      <c r="C16" s="59"/>
      <c r="D16" s="59"/>
      <c r="E16" s="59"/>
      <c r="F16" s="59"/>
      <c r="G16" s="59"/>
      <c r="H16" s="59"/>
      <c r="I16" s="59"/>
      <c r="J16" s="60"/>
      <c r="K16" s="36">
        <v>640.72</v>
      </c>
      <c r="L16" s="35"/>
      <c r="M16" s="36"/>
      <c r="N16" s="12"/>
      <c r="O16" s="44"/>
      <c r="P16" s="12"/>
      <c r="Q16" s="12"/>
      <c r="R16" s="12"/>
      <c r="S16" s="12"/>
      <c r="T16" s="12"/>
      <c r="U16" s="13"/>
    </row>
    <row r="17" spans="1:21" ht="12.75">
      <c r="A17" s="61" t="s">
        <v>8</v>
      </c>
      <c r="B17" s="62"/>
      <c r="C17" s="62"/>
      <c r="D17" s="62"/>
      <c r="E17" s="62"/>
      <c r="F17" s="62"/>
      <c r="G17" s="62"/>
      <c r="H17" s="62"/>
      <c r="I17" s="62"/>
      <c r="J17" s="63"/>
      <c r="K17" s="36">
        <f>SUM(K13:K16)</f>
        <v>62976.95</v>
      </c>
      <c r="L17" s="35"/>
      <c r="M17" s="36">
        <f>SUM(M13:M16)</f>
        <v>6365.1294</v>
      </c>
      <c r="N17" s="55">
        <f>SUM(U13:U16)</f>
        <v>6365.1294</v>
      </c>
      <c r="O17" s="56"/>
      <c r="P17" s="56"/>
      <c r="Q17" s="56"/>
      <c r="R17" s="56"/>
      <c r="S17" s="56"/>
      <c r="T17" s="56"/>
      <c r="U17" s="57"/>
    </row>
    <row r="18" spans="1:21" ht="25.5">
      <c r="A18" s="11" t="s">
        <v>9</v>
      </c>
      <c r="B18" s="9" t="s">
        <v>16</v>
      </c>
      <c r="C18" s="44">
        <f>K14</f>
        <v>26333.68</v>
      </c>
      <c r="D18" s="9" t="s">
        <v>14</v>
      </c>
      <c r="E18" s="12">
        <f>K16</f>
        <v>640.72</v>
      </c>
      <c r="F18" s="12" t="s">
        <v>17</v>
      </c>
      <c r="G18" s="9" t="s">
        <v>15</v>
      </c>
      <c r="H18" s="9">
        <v>1.12</v>
      </c>
      <c r="I18" s="9" t="s">
        <v>15</v>
      </c>
      <c r="J18" s="10">
        <v>0.7</v>
      </c>
      <c r="K18" s="36">
        <f>SUM(K14+K16)*1.12*0.7</f>
        <v>21147.929600000003</v>
      </c>
      <c r="L18" s="38">
        <v>0.1712</v>
      </c>
      <c r="M18" s="36">
        <f>U18</f>
        <v>651.6945985536</v>
      </c>
      <c r="N18" s="12"/>
      <c r="O18" s="44">
        <f>K18</f>
        <v>21147.929600000003</v>
      </c>
      <c r="P18" s="12" t="s">
        <v>15</v>
      </c>
      <c r="Q18" s="16">
        <v>0.1712</v>
      </c>
      <c r="R18" s="12" t="s">
        <v>15</v>
      </c>
      <c r="S18" s="12">
        <v>0.18</v>
      </c>
      <c r="T18" s="12" t="s">
        <v>13</v>
      </c>
      <c r="U18" s="13">
        <f>K18*0.1712*0.18</f>
        <v>651.6945985536</v>
      </c>
    </row>
    <row r="19" spans="1:21" ht="12.75">
      <c r="A19" s="17" t="s">
        <v>10</v>
      </c>
      <c r="B19" s="18" t="s">
        <v>16</v>
      </c>
      <c r="C19" s="45">
        <f>K14</f>
        <v>26333.68</v>
      </c>
      <c r="D19" s="18" t="s">
        <v>14</v>
      </c>
      <c r="E19" s="19">
        <f>K16</f>
        <v>640.72</v>
      </c>
      <c r="F19" s="19" t="s">
        <v>17</v>
      </c>
      <c r="G19" s="18" t="s">
        <v>15</v>
      </c>
      <c r="H19" s="18">
        <v>0.65</v>
      </c>
      <c r="I19" s="18" t="s">
        <v>15</v>
      </c>
      <c r="J19" s="34">
        <v>0.9</v>
      </c>
      <c r="K19" s="39">
        <f>SUM(K14+K16)*0.65*0.9</f>
        <v>15780.024000000001</v>
      </c>
      <c r="L19" s="40">
        <v>0.15</v>
      </c>
      <c r="M19" s="39">
        <f>U19</f>
        <v>426.06064799999996</v>
      </c>
      <c r="N19" s="19"/>
      <c r="O19" s="45">
        <f>K19</f>
        <v>15780.024000000001</v>
      </c>
      <c r="P19" s="19" t="s">
        <v>15</v>
      </c>
      <c r="Q19" s="19">
        <v>0.15</v>
      </c>
      <c r="R19" s="19" t="s">
        <v>15</v>
      </c>
      <c r="S19" s="19">
        <v>0.18</v>
      </c>
      <c r="T19" s="19" t="s">
        <v>13</v>
      </c>
      <c r="U19" s="20">
        <f>K19*0.15*0.18</f>
        <v>426.06064799999996</v>
      </c>
    </row>
    <row r="20" spans="1:21" ht="12.75">
      <c r="A20" s="51" t="s">
        <v>11</v>
      </c>
      <c r="B20" s="52"/>
      <c r="C20" s="52"/>
      <c r="D20" s="52"/>
      <c r="E20" s="52"/>
      <c r="F20" s="52"/>
      <c r="G20" s="52"/>
      <c r="H20" s="52"/>
      <c r="I20" s="52"/>
      <c r="J20" s="53"/>
      <c r="K20" s="39">
        <f>SUM(K17:K19)</f>
        <v>99904.9036</v>
      </c>
      <c r="L20" s="41"/>
      <c r="M20" s="39">
        <f>SUM(M17:M19)</f>
        <v>7442.8846465536</v>
      </c>
      <c r="N20" s="19"/>
      <c r="O20" s="45">
        <f>M20</f>
        <v>7442.8846465536</v>
      </c>
      <c r="P20" s="19"/>
      <c r="Q20" s="19" t="s">
        <v>20</v>
      </c>
      <c r="R20" s="54">
        <f>M20/K20</f>
        <v>0.07449969299158204</v>
      </c>
      <c r="S20" s="54"/>
      <c r="T20" s="54"/>
      <c r="U20" s="21">
        <f>M20/K20</f>
        <v>0.07449969299158204</v>
      </c>
    </row>
    <row r="21" spans="1:21" ht="12.75">
      <c r="A21" s="22"/>
      <c r="B21" s="23"/>
      <c r="C21" s="23"/>
      <c r="D21" s="23"/>
      <c r="E21" s="23"/>
      <c r="F21" s="23"/>
      <c r="G21" s="23"/>
      <c r="H21" s="23"/>
      <c r="I21" s="23"/>
      <c r="J21" s="26"/>
      <c r="K21" s="42"/>
      <c r="L21" s="42"/>
      <c r="M21" s="42"/>
      <c r="N21" s="23" t="s">
        <v>16</v>
      </c>
      <c r="O21" s="48">
        <f>M20</f>
        <v>7442.8846465536</v>
      </c>
      <c r="P21" s="24" t="s">
        <v>21</v>
      </c>
      <c r="Q21" s="48">
        <f>K20</f>
        <v>99904.9036</v>
      </c>
      <c r="R21" s="23" t="s">
        <v>17</v>
      </c>
      <c r="S21" s="25" t="s">
        <v>23</v>
      </c>
      <c r="T21" s="23"/>
      <c r="U21" s="26"/>
    </row>
    <row r="22" spans="1:21" ht="12.75">
      <c r="A22" s="27"/>
      <c r="B22" s="28"/>
      <c r="C22" s="28"/>
      <c r="D22" s="28"/>
      <c r="E22" s="28"/>
      <c r="F22" s="28"/>
      <c r="G22" s="28"/>
      <c r="H22" s="28"/>
      <c r="I22" s="28"/>
      <c r="J22" s="32"/>
      <c r="K22" s="43"/>
      <c r="L22" s="43"/>
      <c r="M22" s="43"/>
      <c r="N22" s="29" t="s">
        <v>24</v>
      </c>
      <c r="O22" s="49"/>
      <c r="P22" s="31"/>
      <c r="Q22" s="30"/>
      <c r="R22" s="28"/>
      <c r="S22" s="28"/>
      <c r="T22" s="28"/>
      <c r="U22" s="32"/>
    </row>
    <row r="23" spans="1:21" ht="12.75">
      <c r="A23" s="33"/>
      <c r="B23" s="9"/>
      <c r="C23" s="9"/>
      <c r="D23" s="9"/>
      <c r="E23" s="9"/>
      <c r="F23" s="9"/>
      <c r="G23" s="9"/>
      <c r="H23" s="9"/>
      <c r="I23" s="9"/>
      <c r="J23" s="10"/>
      <c r="K23" s="35"/>
      <c r="L23" s="35"/>
      <c r="M23" s="38">
        <f>R20</f>
        <v>0.07449969299158204</v>
      </c>
      <c r="N23" s="15"/>
      <c r="O23" s="50"/>
      <c r="P23" s="15"/>
      <c r="Q23" s="15"/>
      <c r="R23" s="15"/>
      <c r="S23" s="15"/>
      <c r="T23" s="15"/>
      <c r="U23" s="10"/>
    </row>
    <row r="26" ht="12.75">
      <c r="A26" s="1" t="s">
        <v>27</v>
      </c>
    </row>
    <row r="28" ht="12.75">
      <c r="A28" s="1" t="s">
        <v>28</v>
      </c>
    </row>
  </sheetData>
  <sheetProtection/>
  <mergeCells count="13">
    <mergeCell ref="N10:U10"/>
    <mergeCell ref="N11:U11"/>
    <mergeCell ref="A10:J10"/>
    <mergeCell ref="A11:J11"/>
    <mergeCell ref="A16:J16"/>
    <mergeCell ref="A17:J17"/>
    <mergeCell ref="A20:J20"/>
    <mergeCell ref="R20:T20"/>
    <mergeCell ref="N17:U17"/>
    <mergeCell ref="A12:J12"/>
    <mergeCell ref="A13:J13"/>
    <mergeCell ref="A14:J14"/>
    <mergeCell ref="A15:J15"/>
  </mergeCells>
  <printOptions/>
  <pageMargins left="0.41" right="0.14" top="1" bottom="1" header="0.5" footer="0.5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Дорофеева</dc:creator>
  <cp:keywords/>
  <dc:description/>
  <cp:lastModifiedBy>dorofeeva</cp:lastModifiedBy>
  <cp:lastPrinted>2007-11-20T06:39:19Z</cp:lastPrinted>
  <dcterms:created xsi:type="dcterms:W3CDTF">2007-09-10T08:12:59Z</dcterms:created>
  <dcterms:modified xsi:type="dcterms:W3CDTF">2008-05-20T07:02:44Z</dcterms:modified>
  <cp:category/>
  <cp:version/>
  <cp:contentType/>
  <cp:contentStatus/>
</cp:coreProperties>
</file>