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5320" windowHeight="14505"/>
  </bookViews>
  <sheets>
    <sheet name="накл 89" sheetId="1" r:id="rId1"/>
  </sheets>
  <calcPr calcId="124519"/>
</workbook>
</file>

<file path=xl/calcChain.xml><?xml version="1.0" encoding="utf-8"?>
<calcChain xmlns="http://schemas.openxmlformats.org/spreadsheetml/2006/main">
  <c r="J58" i="1"/>
  <c r="K58"/>
  <c r="L58"/>
  <c r="H58"/>
  <c r="K57"/>
  <c r="J57" s="1"/>
  <c r="H57"/>
  <c r="K56"/>
  <c r="J56" s="1"/>
  <c r="H56"/>
  <c r="K55"/>
  <c r="J55" s="1"/>
  <c r="H55"/>
  <c r="A55"/>
  <c r="A56" s="1"/>
  <c r="A57" s="1"/>
  <c r="K54"/>
  <c r="J54" s="1"/>
  <c r="H54"/>
  <c r="K53"/>
  <c r="J53" s="1"/>
  <c r="H53"/>
  <c r="K52"/>
  <c r="J52" s="1"/>
  <c r="H52"/>
  <c r="K51"/>
  <c r="J51" s="1"/>
  <c r="H51"/>
  <c r="K50"/>
  <c r="J50" s="1"/>
  <c r="H50"/>
  <c r="A50"/>
  <c r="A51" s="1"/>
  <c r="A52" s="1"/>
  <c r="A53" s="1"/>
  <c r="A54" s="1"/>
  <c r="K49"/>
  <c r="J49" s="1"/>
  <c r="H49"/>
  <c r="K48"/>
  <c r="J48" s="1"/>
  <c r="H48"/>
  <c r="K47"/>
  <c r="J47" s="1"/>
  <c r="H47"/>
  <c r="K46"/>
  <c r="J46" s="1"/>
  <c r="H46"/>
  <c r="K45"/>
  <c r="J45" s="1"/>
  <c r="H45"/>
  <c r="K44"/>
  <c r="J44" s="1"/>
  <c r="H44"/>
  <c r="K43"/>
  <c r="J43" s="1"/>
  <c r="H43"/>
  <c r="K42"/>
  <c r="J42" s="1"/>
  <c r="H42"/>
  <c r="K41"/>
  <c r="J41" s="1"/>
  <c r="H41"/>
  <c r="A41"/>
  <c r="A42" s="1"/>
  <c r="A43" s="1"/>
  <c r="A44" s="1"/>
  <c r="A45" s="1"/>
  <c r="A46" s="1"/>
  <c r="A47" s="1"/>
  <c r="A48" s="1"/>
  <c r="K40"/>
  <c r="J40" s="1"/>
  <c r="H40"/>
  <c r="K39"/>
  <c r="J39" s="1"/>
  <c r="H39"/>
  <c r="K38"/>
  <c r="J38" s="1"/>
  <c r="H38"/>
  <c r="K37"/>
  <c r="J37" s="1"/>
  <c r="H37"/>
  <c r="K36"/>
  <c r="J36" s="1"/>
  <c r="H36"/>
  <c r="K35"/>
  <c r="J35" s="1"/>
  <c r="H35"/>
  <c r="K34"/>
  <c r="J34" s="1"/>
  <c r="H34"/>
  <c r="K33"/>
  <c r="J33" s="1"/>
  <c r="H33"/>
  <c r="K32"/>
  <c r="J32" s="1"/>
  <c r="H32"/>
  <c r="A32"/>
  <c r="A33" s="1"/>
  <c r="A34" s="1"/>
  <c r="A35" s="1"/>
  <c r="A36" s="1"/>
  <c r="A37" s="1"/>
  <c r="A38" s="1"/>
  <c r="A39" s="1"/>
  <c r="K31"/>
  <c r="J31" s="1"/>
  <c r="H31"/>
  <c r="A28"/>
  <c r="A29" s="1"/>
  <c r="A30" s="1"/>
  <c r="K30"/>
  <c r="J30" s="1"/>
  <c r="H30"/>
  <c r="K29"/>
  <c r="J29" s="1"/>
  <c r="H29"/>
  <c r="K28"/>
  <c r="J28" s="1"/>
  <c r="H28"/>
  <c r="A24"/>
  <c r="A25" s="1"/>
  <c r="A26" s="1"/>
  <c r="A27" s="1"/>
  <c r="A23"/>
  <c r="K27"/>
  <c r="J27" s="1"/>
  <c r="H27"/>
  <c r="K26"/>
  <c r="J26" s="1"/>
  <c r="H26"/>
  <c r="K25"/>
  <c r="J25" s="1"/>
  <c r="H25"/>
  <c r="K24"/>
  <c r="J24" s="1"/>
  <c r="H24"/>
  <c r="K23"/>
  <c r="J23" s="1"/>
  <c r="H23"/>
  <c r="M69"/>
  <c r="M66"/>
  <c r="K22"/>
  <c r="H22"/>
  <c r="C14"/>
  <c r="I41" l="1"/>
  <c r="I56"/>
  <c r="I55"/>
  <c r="I53"/>
  <c r="I52"/>
  <c r="I50"/>
  <c r="I49"/>
  <c r="I48"/>
  <c r="I46"/>
  <c r="I45"/>
  <c r="I42"/>
  <c r="I38"/>
  <c r="I37"/>
  <c r="I34"/>
  <c r="I33"/>
  <c r="I31"/>
  <c r="I27"/>
  <c r="I26"/>
  <c r="I25"/>
  <c r="I24"/>
  <c r="I23"/>
  <c r="I28"/>
  <c r="I29"/>
  <c r="I30"/>
  <c r="I32"/>
  <c r="I35"/>
  <c r="I36"/>
  <c r="I39"/>
  <c r="I40"/>
  <c r="I43"/>
  <c r="I44"/>
  <c r="I47"/>
  <c r="I51"/>
  <c r="I54"/>
  <c r="I57"/>
  <c r="L59"/>
  <c r="K59"/>
  <c r="H59"/>
  <c r="J22"/>
  <c r="I22" s="1"/>
  <c r="J59" l="1"/>
  <c r="K63"/>
</calcChain>
</file>

<file path=xl/sharedStrings.xml><?xml version="1.0" encoding="utf-8"?>
<sst xmlns="http://schemas.openxmlformats.org/spreadsheetml/2006/main" count="186" uniqueCount="136">
  <si>
    <t>Типовая межотраслевая форма № М-15</t>
  </si>
  <si>
    <t>Утверждена постановлением Госкомстата России</t>
  </si>
  <si>
    <t>от 30.10.97 № 71а</t>
  </si>
  <si>
    <t xml:space="preserve">    на отпуск материалов на сторону</t>
  </si>
  <si>
    <t xml:space="preserve">Организация </t>
  </si>
  <si>
    <t>ООО "МСР"</t>
  </si>
  <si>
    <t>Дата составления</t>
  </si>
  <si>
    <t>Код вида операции</t>
  </si>
  <si>
    <t xml:space="preserve">       Отправитель</t>
  </si>
  <si>
    <t xml:space="preserve">     Получатель</t>
  </si>
  <si>
    <t>Ответственный за поставку</t>
  </si>
  <si>
    <t>структурное подразделение</t>
  </si>
  <si>
    <t>вид деятиельности</t>
  </si>
  <si>
    <t>код исполнителя</t>
  </si>
  <si>
    <t>Основание</t>
  </si>
  <si>
    <t xml:space="preserve">Кому </t>
  </si>
  <si>
    <t>Через кого</t>
  </si>
  <si>
    <t>№ п/п</t>
  </si>
  <si>
    <t xml:space="preserve">     Материальные ценности</t>
  </si>
  <si>
    <t>Единица измерения</t>
  </si>
  <si>
    <t xml:space="preserve">      Количество</t>
  </si>
  <si>
    <t>Цена, руб.</t>
  </si>
  <si>
    <t>Сумма, без НДС</t>
  </si>
  <si>
    <t>НДС, руб</t>
  </si>
  <si>
    <t>Всего с НДС, руб</t>
  </si>
  <si>
    <t xml:space="preserve">        Номер</t>
  </si>
  <si>
    <t>наименование, сорт, размер, марка</t>
  </si>
  <si>
    <t>номенкл. номер</t>
  </si>
  <si>
    <t>код</t>
  </si>
  <si>
    <t>наименование</t>
  </si>
  <si>
    <t>надлежит отпустить</t>
  </si>
  <si>
    <t>отпущено</t>
  </si>
  <si>
    <t>инвентарный</t>
  </si>
  <si>
    <t>паспорта</t>
  </si>
  <si>
    <t>шт</t>
  </si>
  <si>
    <t>Итого:</t>
  </si>
  <si>
    <t>Всего по накладной:</t>
  </si>
  <si>
    <t xml:space="preserve">Всего отпущено </t>
  </si>
  <si>
    <t>наименований</t>
  </si>
  <si>
    <t>на сумму</t>
  </si>
  <si>
    <t>в том числе сумма НДС</t>
  </si>
  <si>
    <t>руб.</t>
  </si>
  <si>
    <t>прописью</t>
  </si>
  <si>
    <t>Отпуск разрешил</t>
  </si>
  <si>
    <t>Ген.директор</t>
  </si>
  <si>
    <t>Пирогов А.С.</t>
  </si>
  <si>
    <t>Главный бухгалтер</t>
  </si>
  <si>
    <t>должность</t>
  </si>
  <si>
    <t>подпись</t>
  </si>
  <si>
    <t>Ф.И.О.</t>
  </si>
  <si>
    <t>Отпустил</t>
  </si>
  <si>
    <t>Получил</t>
  </si>
  <si>
    <t>Ген. директор</t>
  </si>
  <si>
    <t>м.п.</t>
  </si>
  <si>
    <t>х</t>
  </si>
  <si>
    <t>ООО "Трансэнергомаш"</t>
  </si>
  <si>
    <t>на техническое обслуживание инженерных систем</t>
  </si>
  <si>
    <t>Силаев В.С.</t>
  </si>
  <si>
    <t>Договор  № 588-В от 01.06.09</t>
  </si>
  <si>
    <t>Задвижка стальная 3КС2-16, 31с91нж Ду100 Ру16, Гидрозатвор</t>
  </si>
  <si>
    <t>Задвижка стальная 3КС2-16, 31с91нж Ду50 Ру16, Гидрозатвор</t>
  </si>
  <si>
    <t>Задвижка стальная 3КС2-16, 31с91нж Ду80 Ру16, Гидрозатвор</t>
  </si>
  <si>
    <t>Прокладка паронитовая, Ду100 Ру10-16 кольцевая, ГОСТ 15180-86</t>
  </si>
  <si>
    <t>Прокладка паронитовая, Ду150 Ру10-16 кольцевая, ГОСТ 15180-86</t>
  </si>
  <si>
    <t>Прокладка паронитовая, Ду50 Ру10-16 кольцевая, ГОСТ 15180-86</t>
  </si>
  <si>
    <t>Прокладка паронитовая, Ду80 Ру10-16 кольцевая, ГОСТ 15180-86</t>
  </si>
  <si>
    <t>Манометр МПЗ-У, 0-1,6МПа Дк100 М20*1,5</t>
  </si>
  <si>
    <t>Термометр керосиновый прямой, 150С L=103, ТТЖ-М</t>
  </si>
  <si>
    <t>Проволока сварочная стальная, 3мм СВ-08А</t>
  </si>
  <si>
    <t>Электроды ОЗС-4Т, 4мм, ГОСТ 9466-75</t>
  </si>
  <si>
    <t>Бочонок, Ду 25 L=65мм, из труб по ГОСТ 3262-75</t>
  </si>
  <si>
    <t>Бочонок, Ду 32 L=70мм, из труб по ГОСТ 3262-75</t>
  </si>
  <si>
    <t>Бочонок, Ду 40 L=80мм, из труб по ГОСТ 3262-75</t>
  </si>
  <si>
    <t>Бочонок, Ду 50 L=95мм, из труб по ГОСТ 3262-75</t>
  </si>
  <si>
    <t>Сгон в/к, Ду15 L=110 мм, из труб по ГОСТ 3262-75</t>
  </si>
  <si>
    <t>Сгон в/к, Ду20 L=110 мм, из труб по ГОСТ 3262-75</t>
  </si>
  <si>
    <t>Сгон в/к, Ду25 L=130 мм, из труб по ГОСТ 3262-75</t>
  </si>
  <si>
    <t>Сгон в/к, Ду32 L=130 мм, из труб по ГОСТ 3262-75</t>
  </si>
  <si>
    <t>Сгон в/к, Ду40 L=150 мм, из труб по ГОСТ 3262-75</t>
  </si>
  <si>
    <t>Сгон в/к, Ду50 L=150 мм, из труб по ГОСТ 3262-75</t>
  </si>
  <si>
    <t>Труба сталь эл/св прямошов, 57*3,5 ГОСТ 10704-91</t>
  </si>
  <si>
    <t>Труба сталь ВГП оц, Ду15 s2,8мм,  ГОСТ 3262-75</t>
  </si>
  <si>
    <t>Труба сталь ВГП оц, Ду20 s2,8мм,  ГОСТ 3262-75</t>
  </si>
  <si>
    <t>Труба сталь ВГП Ду15 s=2,8мм,  ГОСТ 3262-75</t>
  </si>
  <si>
    <t>Труба сталь ВГП Ду20 s=2,8мм,  ГОСТ 3262-75</t>
  </si>
  <si>
    <t>Труба сталь ВГП Ду25 s=2,8мм,  ГОСТ 3262-75</t>
  </si>
  <si>
    <t>Труба сталь ВГП Ду32 s=2,8мм,  ГОСТ 3262-75</t>
  </si>
  <si>
    <t>Труба сталь ВГП Ду40 s=2,8мм,  ГОСТ 3262-75</t>
  </si>
  <si>
    <t>Кран шаровой Gia R910, Ду20 м/м полн рыч</t>
  </si>
  <si>
    <t>Кран шаровой Gia R910, Ду25 м/м полн рыч</t>
  </si>
  <si>
    <t>Кран шаровой Gia R910, Ду32 м/м полн рыч</t>
  </si>
  <si>
    <t>Кран шаровой Gia R910, Ду40 м/м полн рыч</t>
  </si>
  <si>
    <t>Кран шаровой Gia R910, Ду50 м/м полн рыч</t>
  </si>
  <si>
    <t>Кран шаровой Gia R250D, Ду15 м/м станд рыч</t>
  </si>
  <si>
    <t>Электроды МР-3Т, 3мм, ГОСТ 9466-75</t>
  </si>
  <si>
    <t>м</t>
  </si>
  <si>
    <t>кг</t>
  </si>
  <si>
    <t>0000794</t>
  </si>
  <si>
    <t>0000795</t>
  </si>
  <si>
    <t>0000796</t>
  </si>
  <si>
    <t>0000797</t>
  </si>
  <si>
    <t>0000798</t>
  </si>
  <si>
    <t>0000799</t>
  </si>
  <si>
    <t>0000800</t>
  </si>
  <si>
    <t>0000801</t>
  </si>
  <si>
    <t>0000802</t>
  </si>
  <si>
    <t>0000803</t>
  </si>
  <si>
    <t>0000804</t>
  </si>
  <si>
    <t>0000805</t>
  </si>
  <si>
    <t>0000806</t>
  </si>
  <si>
    <t>0000807</t>
  </si>
  <si>
    <t>0000808</t>
  </si>
  <si>
    <t>0000809</t>
  </si>
  <si>
    <t>0000810</t>
  </si>
  <si>
    <t>0000811</t>
  </si>
  <si>
    <t>0000812</t>
  </si>
  <si>
    <t>0000813</t>
  </si>
  <si>
    <t>0000814</t>
  </si>
  <si>
    <t>0000825</t>
  </si>
  <si>
    <t>0000815</t>
  </si>
  <si>
    <t>0000816</t>
  </si>
  <si>
    <t>0000817</t>
  </si>
  <si>
    <t>0000818</t>
  </si>
  <si>
    <t>0000819</t>
  </si>
  <si>
    <t>0000820</t>
  </si>
  <si>
    <t>0000821</t>
  </si>
  <si>
    <t>0000822</t>
  </si>
  <si>
    <t>0000823</t>
  </si>
  <si>
    <t>0000824</t>
  </si>
  <si>
    <t>0000826</t>
  </si>
  <si>
    <t>0000827</t>
  </si>
  <si>
    <t>0000828</t>
  </si>
  <si>
    <t>0000829</t>
  </si>
  <si>
    <t>тридцать шесть</t>
  </si>
  <si>
    <t>Восемьдесят пять тысяч триста семьдесят три рубля 47 копеек</t>
  </si>
  <si>
    <t>НАКЛАДНАЯ № 89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</si>
</sst>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/>
    <xf numFmtId="0" fontId="8" fillId="0" borderId="17" xfId="0" applyFont="1" applyBorder="1" applyAlignment="1">
      <alignment horizontal="center"/>
    </xf>
    <xf numFmtId="0" fontId="9" fillId="0" borderId="17" xfId="0" applyFont="1" applyBorder="1"/>
    <xf numFmtId="0" fontId="0" fillId="0" borderId="17" xfId="0" applyBorder="1"/>
    <xf numFmtId="0" fontId="10" fillId="0" borderId="0" xfId="0" applyFont="1"/>
    <xf numFmtId="0" fontId="1" fillId="0" borderId="17" xfId="0" applyFont="1" applyBorder="1"/>
    <xf numFmtId="0" fontId="4" fillId="0" borderId="18" xfId="0" applyFont="1" applyBorder="1" applyAlignment="1"/>
    <xf numFmtId="0" fontId="0" fillId="2" borderId="19" xfId="0" applyFill="1" applyBorder="1" applyAlignment="1">
      <alignment vertical="top"/>
    </xf>
    <xf numFmtId="0" fontId="4" fillId="2" borderId="19" xfId="0" applyFont="1" applyFill="1" applyBorder="1" applyAlignment="1">
      <alignment horizontal="center" vertical="top"/>
    </xf>
    <xf numFmtId="4" fontId="7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2" fontId="4" fillId="2" borderId="19" xfId="0" applyNumberFormat="1" applyFont="1" applyFill="1" applyBorder="1" applyAlignment="1">
      <alignment horizontal="right" vertical="top"/>
    </xf>
    <xf numFmtId="2" fontId="6" fillId="0" borderId="19" xfId="1" applyNumberForma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19" xfId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top"/>
    </xf>
    <xf numFmtId="49" fontId="6" fillId="0" borderId="19" xfId="1" applyNumberFormat="1" applyBorder="1" applyAlignment="1">
      <alignment horizontal="center" vertical="top"/>
    </xf>
  </cellXfs>
  <cellStyles count="2">
    <cellStyle name="Обычный" xfId="0" builtinId="0"/>
    <cellStyle name="Обычный_накл 5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topLeftCell="A61" workbookViewId="0">
      <selection activeCell="D5" sqref="D5:I5"/>
    </sheetView>
  </sheetViews>
  <sheetFormatPr defaultRowHeight="12.75"/>
  <cols>
    <col min="1" max="1" width="5" customWidth="1"/>
    <col min="2" max="2" width="11" customWidth="1"/>
    <col min="3" max="3" width="25.7109375" customWidth="1"/>
    <col min="4" max="4" width="10.42578125" customWidth="1"/>
    <col min="5" max="5" width="5" customWidth="1"/>
    <col min="6" max="6" width="12" customWidth="1"/>
    <col min="7" max="7" width="8.42578125" customWidth="1"/>
    <col min="8" max="8" width="9.42578125" customWidth="1"/>
    <col min="9" max="9" width="11.85546875" customWidth="1"/>
    <col min="10" max="10" width="12.5703125" customWidth="1"/>
    <col min="11" max="11" width="8" customWidth="1"/>
    <col min="12" max="12" width="9.140625" customWidth="1"/>
    <col min="13" max="13" width="6.140625" customWidth="1"/>
    <col min="14" max="14" width="8" customWidth="1"/>
  </cols>
  <sheetData>
    <row r="1" spans="1:14">
      <c r="I1" s="1"/>
      <c r="J1" s="33" t="s">
        <v>0</v>
      </c>
      <c r="K1" s="33"/>
      <c r="L1" s="33"/>
      <c r="M1" s="33"/>
      <c r="N1" s="33"/>
    </row>
    <row r="2" spans="1:14">
      <c r="I2" s="33" t="s">
        <v>1</v>
      </c>
      <c r="J2" s="33"/>
      <c r="K2" s="33"/>
      <c r="L2" s="33"/>
      <c r="M2" s="33"/>
      <c r="N2" s="33"/>
    </row>
    <row r="3" spans="1:14">
      <c r="I3" s="1"/>
      <c r="J3" s="1"/>
      <c r="K3" s="1"/>
      <c r="L3" s="33" t="s">
        <v>2</v>
      </c>
      <c r="M3" s="33"/>
      <c r="N3" s="33"/>
    </row>
    <row r="4" spans="1:14">
      <c r="F4" s="2" t="s">
        <v>135</v>
      </c>
    </row>
    <row r="5" spans="1:14">
      <c r="D5" s="34" t="s">
        <v>3</v>
      </c>
      <c r="E5" s="34"/>
      <c r="F5" s="34"/>
      <c r="G5" s="34"/>
      <c r="H5" s="34"/>
      <c r="I5" s="34"/>
    </row>
    <row r="6" spans="1:14" ht="13.5" thickBot="1">
      <c r="A6" t="s">
        <v>4</v>
      </c>
      <c r="C6" s="3" t="s">
        <v>5</v>
      </c>
    </row>
    <row r="7" spans="1:14" ht="18.75" customHeight="1" thickBot="1">
      <c r="D7" s="31" t="s">
        <v>6</v>
      </c>
      <c r="E7" s="31" t="s">
        <v>7</v>
      </c>
      <c r="F7" s="36" t="s">
        <v>8</v>
      </c>
      <c r="G7" s="37"/>
      <c r="H7" s="36" t="s">
        <v>9</v>
      </c>
      <c r="I7" s="37"/>
      <c r="J7" s="36" t="s">
        <v>10</v>
      </c>
      <c r="K7" s="38"/>
      <c r="L7" s="37"/>
      <c r="M7" s="4"/>
      <c r="N7" s="4"/>
    </row>
    <row r="8" spans="1:14" ht="18" customHeight="1">
      <c r="D8" s="35"/>
      <c r="E8" s="35"/>
      <c r="F8" s="31" t="s">
        <v>11</v>
      </c>
      <c r="G8" s="31" t="s">
        <v>12</v>
      </c>
      <c r="H8" s="31" t="s">
        <v>11</v>
      </c>
      <c r="I8" s="31" t="s">
        <v>12</v>
      </c>
      <c r="J8" s="31" t="s">
        <v>11</v>
      </c>
      <c r="K8" s="31" t="s">
        <v>12</v>
      </c>
      <c r="L8" s="31" t="s">
        <v>13</v>
      </c>
      <c r="M8" s="4"/>
      <c r="N8" s="4"/>
    </row>
    <row r="9" spans="1:14" ht="28.5" customHeight="1" thickBot="1">
      <c r="D9" s="32"/>
      <c r="E9" s="32"/>
      <c r="F9" s="32"/>
      <c r="G9" s="32"/>
      <c r="H9" s="32"/>
      <c r="I9" s="32"/>
      <c r="J9" s="32"/>
      <c r="K9" s="32"/>
      <c r="L9" s="32"/>
      <c r="M9" s="4"/>
      <c r="N9" s="4"/>
    </row>
    <row r="10" spans="1:14" ht="27" customHeight="1" thickBot="1">
      <c r="D10" s="5">
        <v>39983</v>
      </c>
      <c r="E10" s="6"/>
      <c r="F10" s="39" t="s">
        <v>5</v>
      </c>
      <c r="G10" s="40"/>
      <c r="H10" s="39" t="s">
        <v>55</v>
      </c>
      <c r="I10" s="40"/>
      <c r="J10" s="7"/>
      <c r="K10" s="7"/>
      <c r="L10" s="7"/>
      <c r="M10" s="4"/>
      <c r="N10" s="4"/>
    </row>
    <row r="11" spans="1:14" ht="5.25" customHeight="1">
      <c r="E11" s="8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t="s">
        <v>14</v>
      </c>
      <c r="C12" s="41" t="s">
        <v>58</v>
      </c>
      <c r="D12" s="41"/>
      <c r="E12" s="41"/>
      <c r="F12" s="41"/>
      <c r="G12" s="41"/>
      <c r="H12" s="41"/>
      <c r="I12" s="41"/>
      <c r="J12" s="41"/>
      <c r="K12" s="41"/>
    </row>
    <row r="13" spans="1:14" ht="20.25" customHeight="1">
      <c r="C13" s="28" t="s">
        <v>56</v>
      </c>
    </row>
    <row r="14" spans="1:14">
      <c r="A14" s="2" t="s">
        <v>15</v>
      </c>
      <c r="C14" s="3" t="str">
        <f>H10</f>
        <v>ООО "Трансэнергомаш"</v>
      </c>
      <c r="G14" s="2" t="s">
        <v>16</v>
      </c>
      <c r="I14" t="s">
        <v>57</v>
      </c>
    </row>
    <row r="15" spans="1:14" ht="5.25" customHeight="1" thickBot="1"/>
    <row r="16" spans="1:14" ht="14.25" customHeight="1" thickBot="1">
      <c r="A16" s="42" t="s">
        <v>17</v>
      </c>
      <c r="B16" s="45" t="s">
        <v>18</v>
      </c>
      <c r="C16" s="46"/>
      <c r="D16" s="9"/>
      <c r="E16" s="45" t="s">
        <v>19</v>
      </c>
      <c r="F16" s="46"/>
      <c r="G16" s="45" t="s">
        <v>20</v>
      </c>
      <c r="H16" s="46"/>
      <c r="I16" s="31" t="s">
        <v>21</v>
      </c>
      <c r="J16" s="31" t="s">
        <v>22</v>
      </c>
      <c r="K16" s="31" t="s">
        <v>23</v>
      </c>
      <c r="L16" s="31" t="s">
        <v>24</v>
      </c>
      <c r="M16" s="47" t="s">
        <v>25</v>
      </c>
      <c r="N16" s="48"/>
    </row>
    <row r="17" spans="1:14" ht="10.5" customHeight="1">
      <c r="A17" s="43"/>
      <c r="B17" s="49" t="s">
        <v>26</v>
      </c>
      <c r="C17" s="50"/>
      <c r="D17" s="31" t="s">
        <v>27</v>
      </c>
      <c r="E17" s="31" t="s">
        <v>28</v>
      </c>
      <c r="F17" s="31" t="s">
        <v>29</v>
      </c>
      <c r="G17" s="31" t="s">
        <v>30</v>
      </c>
      <c r="H17" s="31" t="s">
        <v>31</v>
      </c>
      <c r="I17" s="35"/>
      <c r="J17" s="35"/>
      <c r="K17" s="35"/>
      <c r="L17" s="35"/>
      <c r="M17" s="31" t="s">
        <v>32</v>
      </c>
      <c r="N17" s="31" t="s">
        <v>33</v>
      </c>
    </row>
    <row r="18" spans="1:14" ht="9" customHeight="1">
      <c r="A18" s="43"/>
      <c r="B18" s="51"/>
      <c r="C18" s="52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7.5" customHeight="1">
      <c r="A19" s="43"/>
      <c r="B19" s="51"/>
      <c r="C19" s="52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7.5" customHeight="1" thickBot="1">
      <c r="A20" s="44"/>
      <c r="B20" s="53"/>
      <c r="C20" s="5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0.5" customHeight="1">
      <c r="A21" s="10">
        <v>1</v>
      </c>
      <c r="B21" s="55">
        <v>2</v>
      </c>
      <c r="C21" s="56"/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</row>
    <row r="22" spans="1:14" ht="24" customHeight="1">
      <c r="A22" s="65">
        <v>1</v>
      </c>
      <c r="B22" s="59" t="s">
        <v>59</v>
      </c>
      <c r="C22" s="59"/>
      <c r="D22" s="66" t="s">
        <v>97</v>
      </c>
      <c r="E22" s="25"/>
      <c r="F22" s="26" t="s">
        <v>34</v>
      </c>
      <c r="G22" s="30">
        <v>3</v>
      </c>
      <c r="H22" s="29">
        <f>G22</f>
        <v>3</v>
      </c>
      <c r="I22" s="29">
        <f>J22/H22</f>
        <v>3180</v>
      </c>
      <c r="J22" s="29">
        <f>L22-K22</f>
        <v>9540</v>
      </c>
      <c r="K22" s="29">
        <f>L22/118*18</f>
        <v>1717.2</v>
      </c>
      <c r="L22" s="30">
        <v>11257.2</v>
      </c>
      <c r="M22" s="26"/>
      <c r="N22" s="26"/>
    </row>
    <row r="23" spans="1:14" ht="24" customHeight="1">
      <c r="A23" s="65">
        <f>A22+1</f>
        <v>2</v>
      </c>
      <c r="B23" s="59" t="s">
        <v>60</v>
      </c>
      <c r="C23" s="59"/>
      <c r="D23" s="66" t="s">
        <v>98</v>
      </c>
      <c r="E23" s="25"/>
      <c r="F23" s="26" t="s">
        <v>34</v>
      </c>
      <c r="G23" s="30">
        <v>2</v>
      </c>
      <c r="H23" s="29">
        <f t="shared" ref="H23:H27" si="0">G23</f>
        <v>2</v>
      </c>
      <c r="I23" s="29">
        <f t="shared" ref="I23:I27" si="1">J23/H23</f>
        <v>1760.0000000000002</v>
      </c>
      <c r="J23" s="29">
        <f t="shared" ref="J23:J27" si="2">L23-K23</f>
        <v>3520.0000000000005</v>
      </c>
      <c r="K23" s="29">
        <f t="shared" ref="K23:K27" si="3">L23/118*18</f>
        <v>633.6</v>
      </c>
      <c r="L23" s="30">
        <v>4153.6000000000004</v>
      </c>
      <c r="M23" s="26"/>
      <c r="N23" s="26"/>
    </row>
    <row r="24" spans="1:14" ht="24" customHeight="1">
      <c r="A24" s="65">
        <f t="shared" ref="A24:A30" si="4">A23+1</f>
        <v>3</v>
      </c>
      <c r="B24" s="59" t="s">
        <v>61</v>
      </c>
      <c r="C24" s="59"/>
      <c r="D24" s="66" t="s">
        <v>99</v>
      </c>
      <c r="E24" s="25"/>
      <c r="F24" s="26" t="s">
        <v>34</v>
      </c>
      <c r="G24" s="30">
        <v>2</v>
      </c>
      <c r="H24" s="29">
        <f t="shared" si="0"/>
        <v>2</v>
      </c>
      <c r="I24" s="29">
        <f t="shared" si="1"/>
        <v>2470</v>
      </c>
      <c r="J24" s="29">
        <f t="shared" si="2"/>
        <v>4940</v>
      </c>
      <c r="K24" s="29">
        <f t="shared" si="3"/>
        <v>889.19999999999993</v>
      </c>
      <c r="L24" s="30">
        <v>5829.2</v>
      </c>
      <c r="M24" s="26"/>
      <c r="N24" s="26"/>
    </row>
    <row r="25" spans="1:14" ht="24" customHeight="1">
      <c r="A25" s="65">
        <f t="shared" si="4"/>
        <v>4</v>
      </c>
      <c r="B25" s="59" t="s">
        <v>62</v>
      </c>
      <c r="C25" s="59"/>
      <c r="D25" s="66" t="s">
        <v>100</v>
      </c>
      <c r="E25" s="25"/>
      <c r="F25" s="26" t="s">
        <v>34</v>
      </c>
      <c r="G25" s="30">
        <v>20</v>
      </c>
      <c r="H25" s="29">
        <f t="shared" si="0"/>
        <v>20</v>
      </c>
      <c r="I25" s="29">
        <f t="shared" si="1"/>
        <v>12</v>
      </c>
      <c r="J25" s="29">
        <f t="shared" si="2"/>
        <v>240</v>
      </c>
      <c r="K25" s="29">
        <f t="shared" si="3"/>
        <v>43.199999999999996</v>
      </c>
      <c r="L25" s="30">
        <v>283.2</v>
      </c>
      <c r="M25" s="26"/>
      <c r="N25" s="26"/>
    </row>
    <row r="26" spans="1:14" ht="24" customHeight="1">
      <c r="A26" s="65">
        <f t="shared" si="4"/>
        <v>5</v>
      </c>
      <c r="B26" s="59" t="s">
        <v>63</v>
      </c>
      <c r="C26" s="59"/>
      <c r="D26" s="66" t="s">
        <v>101</v>
      </c>
      <c r="E26" s="25"/>
      <c r="F26" s="26" t="s">
        <v>34</v>
      </c>
      <c r="G26" s="30">
        <v>10</v>
      </c>
      <c r="H26" s="29">
        <f t="shared" si="0"/>
        <v>10</v>
      </c>
      <c r="I26" s="29">
        <f t="shared" si="1"/>
        <v>17</v>
      </c>
      <c r="J26" s="29">
        <f t="shared" si="2"/>
        <v>170</v>
      </c>
      <c r="K26" s="29">
        <f t="shared" si="3"/>
        <v>30.599999999999998</v>
      </c>
      <c r="L26" s="30">
        <v>200.6</v>
      </c>
      <c r="M26" s="26"/>
      <c r="N26" s="26"/>
    </row>
    <row r="27" spans="1:14" ht="24" customHeight="1">
      <c r="A27" s="65">
        <f t="shared" si="4"/>
        <v>6</v>
      </c>
      <c r="B27" s="59" t="s">
        <v>64</v>
      </c>
      <c r="C27" s="59"/>
      <c r="D27" s="66" t="s">
        <v>102</v>
      </c>
      <c r="E27" s="25"/>
      <c r="F27" s="26" t="s">
        <v>34</v>
      </c>
      <c r="G27" s="30">
        <v>15</v>
      </c>
      <c r="H27" s="29">
        <f t="shared" si="0"/>
        <v>15</v>
      </c>
      <c r="I27" s="29">
        <f t="shared" si="1"/>
        <v>6.5</v>
      </c>
      <c r="J27" s="29">
        <f t="shared" si="2"/>
        <v>97.5</v>
      </c>
      <c r="K27" s="29">
        <f t="shared" si="3"/>
        <v>17.55</v>
      </c>
      <c r="L27" s="30">
        <v>115.05</v>
      </c>
      <c r="M27" s="26"/>
      <c r="N27" s="26"/>
    </row>
    <row r="28" spans="1:14" ht="24" customHeight="1">
      <c r="A28" s="65">
        <f t="shared" si="4"/>
        <v>7</v>
      </c>
      <c r="B28" s="59" t="s">
        <v>65</v>
      </c>
      <c r="C28" s="59"/>
      <c r="D28" s="66" t="s">
        <v>103</v>
      </c>
      <c r="E28" s="25"/>
      <c r="F28" s="26" t="s">
        <v>34</v>
      </c>
      <c r="G28" s="30">
        <v>20</v>
      </c>
      <c r="H28" s="29">
        <f t="shared" ref="H28:H30" si="5">G28</f>
        <v>20</v>
      </c>
      <c r="I28" s="29">
        <f t="shared" ref="I28:I30" si="6">J28/H28</f>
        <v>10.3</v>
      </c>
      <c r="J28" s="29">
        <f t="shared" ref="J28:J30" si="7">L28-K28</f>
        <v>206</v>
      </c>
      <c r="K28" s="29">
        <f t="shared" ref="K28:K30" si="8">L28/118*18</f>
        <v>37.08</v>
      </c>
      <c r="L28" s="30">
        <v>243.08</v>
      </c>
      <c r="M28" s="26"/>
      <c r="N28" s="26"/>
    </row>
    <row r="29" spans="1:14" ht="24" customHeight="1">
      <c r="A29" s="65">
        <f t="shared" si="4"/>
        <v>8</v>
      </c>
      <c r="B29" s="59" t="s">
        <v>66</v>
      </c>
      <c r="C29" s="59"/>
      <c r="D29" s="66" t="s">
        <v>104</v>
      </c>
      <c r="E29" s="25"/>
      <c r="F29" s="26" t="s">
        <v>34</v>
      </c>
      <c r="G29" s="30">
        <v>10</v>
      </c>
      <c r="H29" s="29">
        <f t="shared" si="5"/>
        <v>10</v>
      </c>
      <c r="I29" s="29">
        <f t="shared" si="6"/>
        <v>376</v>
      </c>
      <c r="J29" s="29">
        <f t="shared" si="7"/>
        <v>3760</v>
      </c>
      <c r="K29" s="29">
        <f t="shared" si="8"/>
        <v>676.80000000000007</v>
      </c>
      <c r="L29" s="30">
        <v>4436.8</v>
      </c>
      <c r="M29" s="26"/>
      <c r="N29" s="26"/>
    </row>
    <row r="30" spans="1:14" ht="24" customHeight="1">
      <c r="A30" s="65">
        <f t="shared" si="4"/>
        <v>9</v>
      </c>
      <c r="B30" s="59" t="s">
        <v>67</v>
      </c>
      <c r="C30" s="59"/>
      <c r="D30" s="66" t="s">
        <v>105</v>
      </c>
      <c r="E30" s="25"/>
      <c r="F30" s="26" t="s">
        <v>34</v>
      </c>
      <c r="G30" s="30">
        <v>12</v>
      </c>
      <c r="H30" s="29">
        <f t="shared" si="5"/>
        <v>12</v>
      </c>
      <c r="I30" s="29">
        <f t="shared" si="6"/>
        <v>70</v>
      </c>
      <c r="J30" s="29">
        <f t="shared" si="7"/>
        <v>840</v>
      </c>
      <c r="K30" s="29">
        <f t="shared" si="8"/>
        <v>151.20000000000002</v>
      </c>
      <c r="L30" s="30">
        <v>991.2</v>
      </c>
      <c r="M30" s="26"/>
      <c r="N30" s="26"/>
    </row>
    <row r="31" spans="1:14" ht="24" customHeight="1">
      <c r="A31" s="65">
        <v>10</v>
      </c>
      <c r="B31" s="59" t="s">
        <v>68</v>
      </c>
      <c r="C31" s="59"/>
      <c r="D31" s="66" t="s">
        <v>106</v>
      </c>
      <c r="E31" s="25"/>
      <c r="F31" s="26" t="s">
        <v>96</v>
      </c>
      <c r="G31" s="30">
        <v>40</v>
      </c>
      <c r="H31" s="29">
        <f>G31</f>
        <v>40</v>
      </c>
      <c r="I31" s="29">
        <f>J31/H31</f>
        <v>38</v>
      </c>
      <c r="J31" s="29">
        <f>L31-K31</f>
        <v>1520</v>
      </c>
      <c r="K31" s="29">
        <f>L31/118*18</f>
        <v>273.59999999999997</v>
      </c>
      <c r="L31" s="30">
        <v>1793.6</v>
      </c>
      <c r="M31" s="26"/>
      <c r="N31" s="26"/>
    </row>
    <row r="32" spans="1:14" ht="24" customHeight="1">
      <c r="A32" s="65">
        <f>A31+1</f>
        <v>11</v>
      </c>
      <c r="B32" s="59" t="s">
        <v>69</v>
      </c>
      <c r="C32" s="59"/>
      <c r="D32" s="66" t="s">
        <v>107</v>
      </c>
      <c r="E32" s="25"/>
      <c r="F32" s="26" t="s">
        <v>96</v>
      </c>
      <c r="G32" s="30">
        <v>20</v>
      </c>
      <c r="H32" s="29">
        <f t="shared" ref="H32:H39" si="9">G32</f>
        <v>20</v>
      </c>
      <c r="I32" s="29">
        <f t="shared" ref="I32:I39" si="10">J32/H32</f>
        <v>55</v>
      </c>
      <c r="J32" s="29">
        <f t="shared" ref="J32:J39" si="11">L32-K32</f>
        <v>1100</v>
      </c>
      <c r="K32" s="29">
        <f t="shared" ref="K32:K39" si="12">L32/118*18</f>
        <v>198</v>
      </c>
      <c r="L32" s="30">
        <v>1298</v>
      </c>
      <c r="M32" s="26"/>
      <c r="N32" s="26"/>
    </row>
    <row r="33" spans="1:14" ht="24" customHeight="1">
      <c r="A33" s="65">
        <f t="shared" ref="A33:A39" si="13">A32+1</f>
        <v>12</v>
      </c>
      <c r="B33" s="59" t="s">
        <v>70</v>
      </c>
      <c r="C33" s="59"/>
      <c r="D33" s="66" t="s">
        <v>108</v>
      </c>
      <c r="E33" s="25"/>
      <c r="F33" s="26" t="s">
        <v>34</v>
      </c>
      <c r="G33" s="30">
        <v>10</v>
      </c>
      <c r="H33" s="29">
        <f t="shared" si="9"/>
        <v>10</v>
      </c>
      <c r="I33" s="29">
        <f t="shared" si="10"/>
        <v>7.7898305084745756</v>
      </c>
      <c r="J33" s="29">
        <f t="shared" si="11"/>
        <v>77.898305084745758</v>
      </c>
      <c r="K33" s="29">
        <f t="shared" si="12"/>
        <v>14.021694915254239</v>
      </c>
      <c r="L33" s="30">
        <v>91.92</v>
      </c>
      <c r="M33" s="26"/>
      <c r="N33" s="26"/>
    </row>
    <row r="34" spans="1:14" ht="24" customHeight="1">
      <c r="A34" s="65">
        <f t="shared" si="13"/>
        <v>13</v>
      </c>
      <c r="B34" s="59" t="s">
        <v>71</v>
      </c>
      <c r="C34" s="59"/>
      <c r="D34" s="66" t="s">
        <v>109</v>
      </c>
      <c r="E34" s="25"/>
      <c r="F34" s="26" t="s">
        <v>34</v>
      </c>
      <c r="G34" s="30">
        <v>10</v>
      </c>
      <c r="H34" s="29">
        <f t="shared" si="9"/>
        <v>10</v>
      </c>
      <c r="I34" s="29">
        <f t="shared" si="10"/>
        <v>10.6</v>
      </c>
      <c r="J34" s="29">
        <f t="shared" si="11"/>
        <v>106</v>
      </c>
      <c r="K34" s="29">
        <f t="shared" si="12"/>
        <v>19.080000000000002</v>
      </c>
      <c r="L34" s="30">
        <v>125.08</v>
      </c>
      <c r="M34" s="26"/>
      <c r="N34" s="26"/>
    </row>
    <row r="35" spans="1:14" ht="24" customHeight="1">
      <c r="A35" s="65">
        <f t="shared" si="13"/>
        <v>14</v>
      </c>
      <c r="B35" s="59" t="s">
        <v>72</v>
      </c>
      <c r="C35" s="59"/>
      <c r="D35" s="66" t="s">
        <v>110</v>
      </c>
      <c r="E35" s="25"/>
      <c r="F35" s="26" t="s">
        <v>34</v>
      </c>
      <c r="G35" s="30">
        <v>10</v>
      </c>
      <c r="H35" s="29">
        <f t="shared" si="9"/>
        <v>10</v>
      </c>
      <c r="I35" s="29">
        <f t="shared" si="10"/>
        <v>13.9</v>
      </c>
      <c r="J35" s="29">
        <f t="shared" si="11"/>
        <v>139</v>
      </c>
      <c r="K35" s="29">
        <f t="shared" si="12"/>
        <v>25.020000000000003</v>
      </c>
      <c r="L35" s="30">
        <v>164.02</v>
      </c>
      <c r="M35" s="26"/>
      <c r="N35" s="26"/>
    </row>
    <row r="36" spans="1:14" ht="24" customHeight="1">
      <c r="A36" s="65">
        <f t="shared" si="13"/>
        <v>15</v>
      </c>
      <c r="B36" s="59" t="s">
        <v>73</v>
      </c>
      <c r="C36" s="59"/>
      <c r="D36" s="66" t="s">
        <v>111</v>
      </c>
      <c r="E36" s="25"/>
      <c r="F36" s="26" t="s">
        <v>34</v>
      </c>
      <c r="G36" s="30">
        <v>10</v>
      </c>
      <c r="H36" s="29">
        <f t="shared" si="9"/>
        <v>10</v>
      </c>
      <c r="I36" s="29">
        <f t="shared" si="10"/>
        <v>20.100000000000001</v>
      </c>
      <c r="J36" s="29">
        <f t="shared" si="11"/>
        <v>201</v>
      </c>
      <c r="K36" s="29">
        <f t="shared" si="12"/>
        <v>36.180000000000007</v>
      </c>
      <c r="L36" s="30">
        <v>237.18</v>
      </c>
      <c r="M36" s="26"/>
      <c r="N36" s="26"/>
    </row>
    <row r="37" spans="1:14" ht="24" customHeight="1">
      <c r="A37" s="65">
        <f t="shared" si="13"/>
        <v>16</v>
      </c>
      <c r="B37" s="59" t="s">
        <v>74</v>
      </c>
      <c r="C37" s="59"/>
      <c r="D37" s="66" t="s">
        <v>112</v>
      </c>
      <c r="E37" s="25"/>
      <c r="F37" s="26" t="s">
        <v>34</v>
      </c>
      <c r="G37" s="30">
        <v>30</v>
      </c>
      <c r="H37" s="29">
        <f t="shared" si="9"/>
        <v>30</v>
      </c>
      <c r="I37" s="29">
        <f t="shared" si="10"/>
        <v>29.4</v>
      </c>
      <c r="J37" s="29">
        <f t="shared" si="11"/>
        <v>882</v>
      </c>
      <c r="K37" s="29">
        <f t="shared" si="12"/>
        <v>158.76</v>
      </c>
      <c r="L37" s="30">
        <v>1040.76</v>
      </c>
      <c r="M37" s="26"/>
      <c r="N37" s="26"/>
    </row>
    <row r="38" spans="1:14" ht="24" customHeight="1">
      <c r="A38" s="65">
        <f t="shared" si="13"/>
        <v>17</v>
      </c>
      <c r="B38" s="59" t="s">
        <v>75</v>
      </c>
      <c r="C38" s="59"/>
      <c r="D38" s="66" t="s">
        <v>113</v>
      </c>
      <c r="E38" s="25"/>
      <c r="F38" s="26" t="s">
        <v>34</v>
      </c>
      <c r="G38" s="30">
        <v>15</v>
      </c>
      <c r="H38" s="29">
        <f t="shared" si="9"/>
        <v>15</v>
      </c>
      <c r="I38" s="29">
        <f t="shared" si="10"/>
        <v>34.799999999999997</v>
      </c>
      <c r="J38" s="29">
        <f t="shared" si="11"/>
        <v>522</v>
      </c>
      <c r="K38" s="29">
        <f t="shared" si="12"/>
        <v>93.960000000000008</v>
      </c>
      <c r="L38" s="30">
        <v>615.96</v>
      </c>
      <c r="M38" s="26"/>
      <c r="N38" s="26"/>
    </row>
    <row r="39" spans="1:14" ht="24" customHeight="1">
      <c r="A39" s="65">
        <f t="shared" si="13"/>
        <v>18</v>
      </c>
      <c r="B39" s="59" t="s">
        <v>76</v>
      </c>
      <c r="C39" s="59"/>
      <c r="D39" s="66" t="s">
        <v>114</v>
      </c>
      <c r="E39" s="25"/>
      <c r="F39" s="26" t="s">
        <v>34</v>
      </c>
      <c r="G39" s="30">
        <v>10</v>
      </c>
      <c r="H39" s="29">
        <f t="shared" si="9"/>
        <v>10</v>
      </c>
      <c r="I39" s="29">
        <f t="shared" si="10"/>
        <v>56</v>
      </c>
      <c r="J39" s="29">
        <f t="shared" si="11"/>
        <v>560</v>
      </c>
      <c r="K39" s="29">
        <f t="shared" si="12"/>
        <v>100.8</v>
      </c>
      <c r="L39" s="30">
        <v>660.8</v>
      </c>
      <c r="M39" s="26"/>
      <c r="N39" s="26"/>
    </row>
    <row r="40" spans="1:14" ht="24" customHeight="1">
      <c r="A40" s="65">
        <v>19</v>
      </c>
      <c r="B40" s="59" t="s">
        <v>77</v>
      </c>
      <c r="C40" s="59"/>
      <c r="D40" s="66" t="s">
        <v>115</v>
      </c>
      <c r="E40" s="25"/>
      <c r="F40" s="26" t="s">
        <v>34</v>
      </c>
      <c r="G40" s="30">
        <v>10</v>
      </c>
      <c r="H40" s="29">
        <f>G40</f>
        <v>10</v>
      </c>
      <c r="I40" s="29">
        <f>J40/H40</f>
        <v>78</v>
      </c>
      <c r="J40" s="29">
        <f>L40-K40</f>
        <v>780</v>
      </c>
      <c r="K40" s="29">
        <f>L40/118*18</f>
        <v>140.4</v>
      </c>
      <c r="L40" s="30">
        <v>920.4</v>
      </c>
      <c r="M40" s="26"/>
      <c r="N40" s="26"/>
    </row>
    <row r="41" spans="1:14" ht="24" customHeight="1">
      <c r="A41" s="65">
        <f>A40+1</f>
        <v>20</v>
      </c>
      <c r="B41" s="59" t="s">
        <v>78</v>
      </c>
      <c r="C41" s="59"/>
      <c r="D41" s="66" t="s">
        <v>116</v>
      </c>
      <c r="E41" s="25"/>
      <c r="F41" s="26" t="s">
        <v>34</v>
      </c>
      <c r="G41" s="30">
        <v>10</v>
      </c>
      <c r="H41" s="29">
        <f t="shared" ref="H41:H48" si="14">G41</f>
        <v>10</v>
      </c>
      <c r="I41" s="29">
        <f t="shared" ref="I41:I48" si="15">J41/H41</f>
        <v>101.99999999999999</v>
      </c>
      <c r="J41" s="29">
        <f t="shared" ref="J41:J48" si="16">L41-K41</f>
        <v>1019.9999999999999</v>
      </c>
      <c r="K41" s="29">
        <f t="shared" ref="K41:K48" si="17">L41/118*18</f>
        <v>183.6</v>
      </c>
      <c r="L41" s="30">
        <v>1203.5999999999999</v>
      </c>
      <c r="M41" s="26"/>
      <c r="N41" s="26"/>
    </row>
    <row r="42" spans="1:14" ht="24" customHeight="1">
      <c r="A42" s="65">
        <f t="shared" ref="A42:A48" si="18">A41+1</f>
        <v>21</v>
      </c>
      <c r="B42" s="59" t="s">
        <v>79</v>
      </c>
      <c r="C42" s="59"/>
      <c r="D42" s="66" t="s">
        <v>117</v>
      </c>
      <c r="E42" s="25"/>
      <c r="F42" s="26" t="s">
        <v>34</v>
      </c>
      <c r="G42" s="30">
        <v>10</v>
      </c>
      <c r="H42" s="29">
        <f t="shared" si="14"/>
        <v>10</v>
      </c>
      <c r="I42" s="29">
        <f t="shared" si="15"/>
        <v>141</v>
      </c>
      <c r="J42" s="29">
        <f t="shared" si="16"/>
        <v>1410</v>
      </c>
      <c r="K42" s="29">
        <f t="shared" si="17"/>
        <v>253.79999999999998</v>
      </c>
      <c r="L42" s="30">
        <v>1663.8</v>
      </c>
      <c r="M42" s="26"/>
      <c r="N42" s="26"/>
    </row>
    <row r="43" spans="1:14" ht="24" customHeight="1">
      <c r="A43" s="65">
        <f t="shared" si="18"/>
        <v>22</v>
      </c>
      <c r="B43" s="59" t="s">
        <v>80</v>
      </c>
      <c r="C43" s="59"/>
      <c r="D43" s="66" t="s">
        <v>119</v>
      </c>
      <c r="E43" s="25"/>
      <c r="F43" s="26" t="s">
        <v>95</v>
      </c>
      <c r="G43" s="30">
        <v>40</v>
      </c>
      <c r="H43" s="29">
        <f t="shared" si="14"/>
        <v>40</v>
      </c>
      <c r="I43" s="29">
        <f t="shared" si="15"/>
        <v>108</v>
      </c>
      <c r="J43" s="29">
        <f t="shared" si="16"/>
        <v>4320</v>
      </c>
      <c r="K43" s="29">
        <f t="shared" si="17"/>
        <v>777.6</v>
      </c>
      <c r="L43" s="30">
        <v>5097.6000000000004</v>
      </c>
      <c r="M43" s="26"/>
      <c r="N43" s="26"/>
    </row>
    <row r="44" spans="1:14" ht="24" customHeight="1">
      <c r="A44" s="65">
        <f t="shared" si="18"/>
        <v>23</v>
      </c>
      <c r="B44" s="59" t="s">
        <v>81</v>
      </c>
      <c r="C44" s="59"/>
      <c r="D44" s="66" t="s">
        <v>120</v>
      </c>
      <c r="E44" s="25"/>
      <c r="F44" s="26" t="s">
        <v>95</v>
      </c>
      <c r="G44" s="30">
        <v>20</v>
      </c>
      <c r="H44" s="29">
        <f t="shared" si="14"/>
        <v>20</v>
      </c>
      <c r="I44" s="29">
        <f t="shared" si="15"/>
        <v>52</v>
      </c>
      <c r="J44" s="29">
        <f t="shared" si="16"/>
        <v>1040</v>
      </c>
      <c r="K44" s="29">
        <f t="shared" si="17"/>
        <v>187.20000000000002</v>
      </c>
      <c r="L44" s="30">
        <v>1227.2</v>
      </c>
      <c r="M44" s="26"/>
      <c r="N44" s="26"/>
    </row>
    <row r="45" spans="1:14" ht="24" customHeight="1">
      <c r="A45" s="65">
        <f t="shared" si="18"/>
        <v>24</v>
      </c>
      <c r="B45" s="59" t="s">
        <v>82</v>
      </c>
      <c r="C45" s="59"/>
      <c r="D45" s="66" t="s">
        <v>121</v>
      </c>
      <c r="E45" s="25"/>
      <c r="F45" s="26" t="s">
        <v>95</v>
      </c>
      <c r="G45" s="30">
        <v>20</v>
      </c>
      <c r="H45" s="29">
        <f t="shared" si="14"/>
        <v>20</v>
      </c>
      <c r="I45" s="29">
        <f t="shared" si="15"/>
        <v>71</v>
      </c>
      <c r="J45" s="29">
        <f t="shared" si="16"/>
        <v>1420</v>
      </c>
      <c r="K45" s="29">
        <f t="shared" si="17"/>
        <v>255.6</v>
      </c>
      <c r="L45" s="30">
        <v>1675.6</v>
      </c>
      <c r="M45" s="26"/>
      <c r="N45" s="26"/>
    </row>
    <row r="46" spans="1:14" ht="24" customHeight="1">
      <c r="A46" s="65">
        <f t="shared" si="18"/>
        <v>25</v>
      </c>
      <c r="B46" s="59" t="s">
        <v>83</v>
      </c>
      <c r="C46" s="59"/>
      <c r="D46" s="66" t="s">
        <v>122</v>
      </c>
      <c r="E46" s="25"/>
      <c r="F46" s="26" t="s">
        <v>95</v>
      </c>
      <c r="G46" s="30">
        <v>30</v>
      </c>
      <c r="H46" s="29">
        <f t="shared" si="14"/>
        <v>30</v>
      </c>
      <c r="I46" s="29">
        <f t="shared" si="15"/>
        <v>29.9</v>
      </c>
      <c r="J46" s="29">
        <f t="shared" si="16"/>
        <v>897</v>
      </c>
      <c r="K46" s="29">
        <f t="shared" si="17"/>
        <v>161.46</v>
      </c>
      <c r="L46" s="30">
        <v>1058.46</v>
      </c>
      <c r="M46" s="26"/>
      <c r="N46" s="26"/>
    </row>
    <row r="47" spans="1:14" ht="24" customHeight="1">
      <c r="A47" s="65">
        <f t="shared" si="18"/>
        <v>26</v>
      </c>
      <c r="B47" s="59" t="s">
        <v>84</v>
      </c>
      <c r="C47" s="59"/>
      <c r="D47" s="66" t="s">
        <v>123</v>
      </c>
      <c r="E47" s="25"/>
      <c r="F47" s="26" t="s">
        <v>95</v>
      </c>
      <c r="G47" s="30">
        <v>30</v>
      </c>
      <c r="H47" s="29">
        <f t="shared" si="14"/>
        <v>30</v>
      </c>
      <c r="I47" s="29">
        <f t="shared" si="15"/>
        <v>38.799999999999997</v>
      </c>
      <c r="J47" s="29">
        <f t="shared" si="16"/>
        <v>1164</v>
      </c>
      <c r="K47" s="29">
        <f t="shared" si="17"/>
        <v>209.52</v>
      </c>
      <c r="L47" s="30">
        <v>1373.52</v>
      </c>
      <c r="M47" s="26"/>
      <c r="N47" s="26"/>
    </row>
    <row r="48" spans="1:14" ht="24" customHeight="1">
      <c r="A48" s="65">
        <f t="shared" si="18"/>
        <v>27</v>
      </c>
      <c r="B48" s="59" t="s">
        <v>85</v>
      </c>
      <c r="C48" s="59"/>
      <c r="D48" s="66" t="s">
        <v>124</v>
      </c>
      <c r="E48" s="25"/>
      <c r="F48" s="26" t="s">
        <v>95</v>
      </c>
      <c r="G48" s="30">
        <v>30</v>
      </c>
      <c r="H48" s="29">
        <f t="shared" si="14"/>
        <v>30</v>
      </c>
      <c r="I48" s="29">
        <f t="shared" si="15"/>
        <v>56</v>
      </c>
      <c r="J48" s="29">
        <f t="shared" si="16"/>
        <v>1680</v>
      </c>
      <c r="K48" s="29">
        <f t="shared" si="17"/>
        <v>302.40000000000003</v>
      </c>
      <c r="L48" s="30">
        <v>1982.4</v>
      </c>
      <c r="M48" s="26"/>
      <c r="N48" s="26"/>
    </row>
    <row r="49" spans="1:14" ht="24" customHeight="1">
      <c r="A49" s="65">
        <v>28</v>
      </c>
      <c r="B49" s="59" t="s">
        <v>86</v>
      </c>
      <c r="C49" s="59"/>
      <c r="D49" s="66" t="s">
        <v>125</v>
      </c>
      <c r="E49" s="25"/>
      <c r="F49" s="26" t="s">
        <v>95</v>
      </c>
      <c r="G49" s="30">
        <v>20</v>
      </c>
      <c r="H49" s="29">
        <f>G49</f>
        <v>20</v>
      </c>
      <c r="I49" s="29">
        <f>J49/H49</f>
        <v>72</v>
      </c>
      <c r="J49" s="29">
        <f>L49-K49</f>
        <v>1440</v>
      </c>
      <c r="K49" s="29">
        <f>L49/118*18</f>
        <v>259.2</v>
      </c>
      <c r="L49" s="30">
        <v>1699.2</v>
      </c>
      <c r="M49" s="26"/>
      <c r="N49" s="26"/>
    </row>
    <row r="50" spans="1:14" ht="24" customHeight="1">
      <c r="A50" s="65">
        <f>A49+1</f>
        <v>29</v>
      </c>
      <c r="B50" s="59" t="s">
        <v>87</v>
      </c>
      <c r="C50" s="59"/>
      <c r="D50" s="66" t="s">
        <v>126</v>
      </c>
      <c r="E50" s="25"/>
      <c r="F50" s="26" t="s">
        <v>95</v>
      </c>
      <c r="G50" s="30">
        <v>20</v>
      </c>
      <c r="H50" s="29">
        <f t="shared" ref="H50:H54" si="19">G50</f>
        <v>20</v>
      </c>
      <c r="I50" s="29">
        <f t="shared" ref="I50:I54" si="20">J50/H50</f>
        <v>90</v>
      </c>
      <c r="J50" s="29">
        <f t="shared" ref="J50:J54" si="21">L50-K50</f>
        <v>1800</v>
      </c>
      <c r="K50" s="29">
        <f t="shared" ref="K50:K54" si="22">L50/118*18</f>
        <v>324</v>
      </c>
      <c r="L50" s="30">
        <v>2124</v>
      </c>
      <c r="M50" s="26"/>
      <c r="N50" s="26"/>
    </row>
    <row r="51" spans="1:14" ht="24" customHeight="1">
      <c r="A51" s="65">
        <f t="shared" ref="A51:A57" si="23">A50+1</f>
        <v>30</v>
      </c>
      <c r="B51" s="59" t="s">
        <v>88</v>
      </c>
      <c r="C51" s="59"/>
      <c r="D51" s="66" t="s">
        <v>127</v>
      </c>
      <c r="E51" s="25"/>
      <c r="F51" s="26" t="s">
        <v>34</v>
      </c>
      <c r="G51" s="30">
        <v>12</v>
      </c>
      <c r="H51" s="29">
        <f t="shared" si="19"/>
        <v>12</v>
      </c>
      <c r="I51" s="29">
        <f t="shared" si="20"/>
        <v>197</v>
      </c>
      <c r="J51" s="29">
        <f t="shared" si="21"/>
        <v>2364</v>
      </c>
      <c r="K51" s="29">
        <f t="shared" si="22"/>
        <v>425.52</v>
      </c>
      <c r="L51" s="30">
        <v>2789.52</v>
      </c>
      <c r="M51" s="26"/>
      <c r="N51" s="26"/>
    </row>
    <row r="52" spans="1:14" ht="24" customHeight="1">
      <c r="A52" s="65">
        <f t="shared" si="23"/>
        <v>31</v>
      </c>
      <c r="B52" s="59" t="s">
        <v>89</v>
      </c>
      <c r="C52" s="59"/>
      <c r="D52" s="66" t="s">
        <v>128</v>
      </c>
      <c r="E52" s="25"/>
      <c r="F52" s="26" t="s">
        <v>34</v>
      </c>
      <c r="G52" s="30">
        <v>12</v>
      </c>
      <c r="H52" s="29">
        <f t="shared" si="19"/>
        <v>12</v>
      </c>
      <c r="I52" s="29">
        <f t="shared" si="20"/>
        <v>304</v>
      </c>
      <c r="J52" s="29">
        <f t="shared" si="21"/>
        <v>3648</v>
      </c>
      <c r="K52" s="29">
        <f t="shared" si="22"/>
        <v>656.6400000000001</v>
      </c>
      <c r="L52" s="30">
        <v>4304.6400000000003</v>
      </c>
      <c r="M52" s="26"/>
      <c r="N52" s="26"/>
    </row>
    <row r="53" spans="1:14" ht="24" customHeight="1">
      <c r="A53" s="65">
        <f t="shared" si="23"/>
        <v>32</v>
      </c>
      <c r="B53" s="59" t="s">
        <v>90</v>
      </c>
      <c r="C53" s="59"/>
      <c r="D53" s="66" t="s">
        <v>118</v>
      </c>
      <c r="E53" s="25"/>
      <c r="F53" s="26" t="s">
        <v>34</v>
      </c>
      <c r="G53" s="30">
        <v>6</v>
      </c>
      <c r="H53" s="29">
        <f t="shared" si="19"/>
        <v>6</v>
      </c>
      <c r="I53" s="29">
        <f t="shared" si="20"/>
        <v>456</v>
      </c>
      <c r="J53" s="29">
        <f t="shared" si="21"/>
        <v>2736</v>
      </c>
      <c r="K53" s="29">
        <f t="shared" si="22"/>
        <v>492.48</v>
      </c>
      <c r="L53" s="30">
        <v>3228.48</v>
      </c>
      <c r="M53" s="26"/>
      <c r="N53" s="26"/>
    </row>
    <row r="54" spans="1:14" ht="24" customHeight="1">
      <c r="A54" s="65">
        <f t="shared" si="23"/>
        <v>33</v>
      </c>
      <c r="B54" s="59" t="s">
        <v>91</v>
      </c>
      <c r="C54" s="59"/>
      <c r="D54" s="66" t="s">
        <v>129</v>
      </c>
      <c r="E54" s="25"/>
      <c r="F54" s="26" t="s">
        <v>34</v>
      </c>
      <c r="G54" s="30">
        <v>10</v>
      </c>
      <c r="H54" s="29">
        <f t="shared" si="19"/>
        <v>10</v>
      </c>
      <c r="I54" s="29">
        <f t="shared" si="20"/>
        <v>700</v>
      </c>
      <c r="J54" s="29">
        <f t="shared" si="21"/>
        <v>7000</v>
      </c>
      <c r="K54" s="29">
        <f t="shared" si="22"/>
        <v>1260</v>
      </c>
      <c r="L54" s="30">
        <v>8260</v>
      </c>
      <c r="M54" s="26"/>
      <c r="N54" s="26"/>
    </row>
    <row r="55" spans="1:14" ht="24" customHeight="1">
      <c r="A55" s="65">
        <f t="shared" si="23"/>
        <v>34</v>
      </c>
      <c r="B55" s="59" t="s">
        <v>92</v>
      </c>
      <c r="C55" s="59"/>
      <c r="D55" s="66" t="s">
        <v>130</v>
      </c>
      <c r="E55" s="25"/>
      <c r="F55" s="26" t="s">
        <v>34</v>
      </c>
      <c r="G55" s="30">
        <v>6</v>
      </c>
      <c r="H55" s="29">
        <f t="shared" ref="H55:H57" si="24">G55</f>
        <v>6</v>
      </c>
      <c r="I55" s="29">
        <f t="shared" ref="I55:I57" si="25">J55/H55</f>
        <v>1040</v>
      </c>
      <c r="J55" s="29">
        <f t="shared" ref="J55:J57" si="26">L55-K55</f>
        <v>6240</v>
      </c>
      <c r="K55" s="29">
        <f t="shared" ref="K55:K57" si="27">L55/118*18</f>
        <v>1123.2</v>
      </c>
      <c r="L55" s="30">
        <v>7363.2</v>
      </c>
      <c r="M55" s="26"/>
      <c r="N55" s="26"/>
    </row>
    <row r="56" spans="1:14" ht="24" customHeight="1">
      <c r="A56" s="65">
        <f t="shared" si="23"/>
        <v>35</v>
      </c>
      <c r="B56" s="59" t="s">
        <v>93</v>
      </c>
      <c r="C56" s="59"/>
      <c r="D56" s="66" t="s">
        <v>131</v>
      </c>
      <c r="E56" s="25"/>
      <c r="F56" s="26" t="s">
        <v>34</v>
      </c>
      <c r="G56" s="30">
        <v>30</v>
      </c>
      <c r="H56" s="29">
        <f t="shared" si="24"/>
        <v>30</v>
      </c>
      <c r="I56" s="29">
        <f t="shared" si="25"/>
        <v>129.00000000000003</v>
      </c>
      <c r="J56" s="29">
        <f t="shared" si="26"/>
        <v>3870.0000000000005</v>
      </c>
      <c r="K56" s="29">
        <f t="shared" si="27"/>
        <v>696.6</v>
      </c>
      <c r="L56" s="30">
        <v>4566.6000000000004</v>
      </c>
      <c r="M56" s="26"/>
      <c r="N56" s="26"/>
    </row>
    <row r="57" spans="1:14" ht="24" customHeight="1">
      <c r="A57" s="65">
        <f t="shared" si="23"/>
        <v>36</v>
      </c>
      <c r="B57" s="59" t="s">
        <v>94</v>
      </c>
      <c r="C57" s="59"/>
      <c r="D57" s="66" t="s">
        <v>132</v>
      </c>
      <c r="E57" s="25"/>
      <c r="F57" s="26" t="s">
        <v>96</v>
      </c>
      <c r="G57" s="30">
        <v>20</v>
      </c>
      <c r="H57" s="29">
        <f t="shared" si="24"/>
        <v>20</v>
      </c>
      <c r="I57" s="29">
        <f t="shared" si="25"/>
        <v>55</v>
      </c>
      <c r="J57" s="29">
        <f t="shared" si="26"/>
        <v>1100</v>
      </c>
      <c r="K57" s="29">
        <f t="shared" si="27"/>
        <v>198</v>
      </c>
      <c r="L57" s="30">
        <v>1298</v>
      </c>
      <c r="M57" s="26"/>
      <c r="N57" s="26"/>
    </row>
    <row r="58" spans="1:14" ht="15" customHeight="1" thickBot="1">
      <c r="A58" s="11"/>
      <c r="B58" s="57"/>
      <c r="C58" s="57"/>
      <c r="D58" s="58" t="s">
        <v>35</v>
      </c>
      <c r="E58" s="58"/>
      <c r="F58" s="58"/>
      <c r="G58" s="58"/>
      <c r="H58" s="12">
        <f>SUM(H22:H57)</f>
        <v>585</v>
      </c>
      <c r="I58" s="27" t="s">
        <v>54</v>
      </c>
      <c r="J58" s="13">
        <f>SUM(J22:J57)</f>
        <v>72350.398305084746</v>
      </c>
      <c r="K58" s="14">
        <f>SUM(K22:K57)</f>
        <v>13023.071694915257</v>
      </c>
      <c r="L58" s="14">
        <f>SUM(L22:L57)</f>
        <v>85373.469999999987</v>
      </c>
      <c r="M58" s="15"/>
      <c r="N58" s="16"/>
    </row>
    <row r="59" spans="1:14" ht="13.5" thickBot="1">
      <c r="A59" s="11"/>
      <c r="B59" s="17"/>
      <c r="C59" s="17"/>
      <c r="D59" s="58" t="s">
        <v>36</v>
      </c>
      <c r="E59" s="58"/>
      <c r="F59" s="58"/>
      <c r="G59" s="58"/>
      <c r="H59" s="12">
        <f>H58</f>
        <v>585</v>
      </c>
      <c r="I59" s="27" t="s">
        <v>54</v>
      </c>
      <c r="J59" s="13">
        <f>L59-K59</f>
        <v>72350.398305084731</v>
      </c>
      <c r="K59" s="14">
        <f>K58</f>
        <v>13023.071694915257</v>
      </c>
      <c r="L59" s="14">
        <f>L58</f>
        <v>85373.469999999987</v>
      </c>
      <c r="M59" s="15"/>
      <c r="N59" s="16"/>
    </row>
    <row r="60" spans="1:14">
      <c r="H60" s="18"/>
      <c r="J60" s="18"/>
    </row>
    <row r="61" spans="1:14">
      <c r="A61" t="s">
        <v>37</v>
      </c>
      <c r="C61" s="19" t="s">
        <v>133</v>
      </c>
      <c r="E61" t="s">
        <v>38</v>
      </c>
    </row>
    <row r="63" spans="1:14">
      <c r="A63" s="62" t="s">
        <v>39</v>
      </c>
      <c r="B63" s="62"/>
      <c r="C63" s="20" t="s">
        <v>134</v>
      </c>
      <c r="D63" s="21"/>
      <c r="E63" s="21"/>
      <c r="F63" s="21"/>
      <c r="G63" s="21"/>
      <c r="H63" s="62" t="s">
        <v>40</v>
      </c>
      <c r="I63" s="62"/>
      <c r="J63" s="62"/>
      <c r="K63" s="63">
        <f>K58</f>
        <v>13023.071694915257</v>
      </c>
      <c r="L63" s="63"/>
      <c r="M63" s="64" t="s">
        <v>41</v>
      </c>
    </row>
    <row r="64" spans="1:14">
      <c r="A64" s="62"/>
      <c r="B64" s="62"/>
      <c r="C64" s="8" t="s">
        <v>42</v>
      </c>
      <c r="H64" s="62"/>
      <c r="I64" s="62"/>
      <c r="J64" s="62"/>
      <c r="K64" s="63"/>
      <c r="L64" s="63"/>
      <c r="M64" s="64"/>
    </row>
    <row r="65" spans="1:14">
      <c r="C65" s="8"/>
    </row>
    <row r="66" spans="1:14">
      <c r="A66" s="22" t="s">
        <v>43</v>
      </c>
      <c r="B66" s="1"/>
      <c r="C66" s="21" t="s">
        <v>44</v>
      </c>
      <c r="D66" s="21"/>
      <c r="E66" s="21"/>
      <c r="F66" s="21" t="s">
        <v>45</v>
      </c>
      <c r="G66" s="21"/>
      <c r="I66" s="2" t="s">
        <v>46</v>
      </c>
      <c r="K66" s="21"/>
      <c r="L66" s="21"/>
      <c r="M66" s="23" t="str">
        <f>F66</f>
        <v>Пирогов А.С.</v>
      </c>
      <c r="N66" s="23"/>
    </row>
    <row r="67" spans="1:14">
      <c r="C67" s="8" t="s">
        <v>47</v>
      </c>
      <c r="D67" s="4" t="s">
        <v>48</v>
      </c>
      <c r="E67" s="4"/>
      <c r="F67" s="61" t="s">
        <v>49</v>
      </c>
      <c r="G67" s="61"/>
      <c r="H67" s="4"/>
      <c r="I67" s="4"/>
      <c r="J67" s="4"/>
      <c r="K67" s="61" t="s">
        <v>48</v>
      </c>
      <c r="L67" s="61"/>
      <c r="M67" s="61" t="s">
        <v>49</v>
      </c>
      <c r="N67" s="61"/>
    </row>
    <row r="69" spans="1:14">
      <c r="A69" s="2" t="s">
        <v>50</v>
      </c>
      <c r="C69" s="21" t="s">
        <v>44</v>
      </c>
      <c r="D69" s="21"/>
      <c r="E69" s="21"/>
      <c r="F69" s="21" t="s">
        <v>45</v>
      </c>
      <c r="G69" s="21"/>
      <c r="I69" s="22" t="s">
        <v>51</v>
      </c>
      <c r="J69" s="60" t="s">
        <v>52</v>
      </c>
      <c r="K69" s="60"/>
      <c r="L69" s="21"/>
      <c r="M69" s="21" t="str">
        <f>I14</f>
        <v>Силаев В.С.</v>
      </c>
      <c r="N69" s="21"/>
    </row>
    <row r="70" spans="1:14">
      <c r="C70" s="8" t="s">
        <v>47</v>
      </c>
      <c r="D70" s="4" t="s">
        <v>48</v>
      </c>
      <c r="E70" s="4"/>
      <c r="F70" s="61" t="s">
        <v>49</v>
      </c>
      <c r="G70" s="61"/>
      <c r="H70" s="4"/>
      <c r="I70" s="4"/>
      <c r="J70" s="24" t="s">
        <v>47</v>
      </c>
      <c r="K70" s="61" t="s">
        <v>48</v>
      </c>
      <c r="L70" s="61"/>
      <c r="M70" s="61" t="s">
        <v>49</v>
      </c>
      <c r="N70" s="61"/>
    </row>
    <row r="71" spans="1:14" ht="8.25" customHeight="1"/>
    <row r="72" spans="1:14">
      <c r="A72" t="s">
        <v>53</v>
      </c>
      <c r="I72" t="s">
        <v>53</v>
      </c>
    </row>
  </sheetData>
  <mergeCells count="87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J69:K69"/>
    <mergeCell ref="F70:G70"/>
    <mergeCell ref="K70:L70"/>
    <mergeCell ref="M70:N70"/>
    <mergeCell ref="A63:B64"/>
    <mergeCell ref="H63:J64"/>
    <mergeCell ref="K63:L64"/>
    <mergeCell ref="M63:M64"/>
    <mergeCell ref="F67:G67"/>
    <mergeCell ref="K67:L67"/>
    <mergeCell ref="M67:N67"/>
    <mergeCell ref="B21:C21"/>
    <mergeCell ref="B22:C22"/>
    <mergeCell ref="B58:C58"/>
    <mergeCell ref="D58:G58"/>
    <mergeCell ref="D59:G59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L16:L20"/>
    <mergeCell ref="M16:N16"/>
    <mergeCell ref="B17:C20"/>
    <mergeCell ref="D17:D20"/>
    <mergeCell ref="E17:E20"/>
    <mergeCell ref="F17:F20"/>
    <mergeCell ref="G17:G20"/>
    <mergeCell ref="H17:H20"/>
    <mergeCell ref="M17:M20"/>
    <mergeCell ref="N17:N20"/>
    <mergeCell ref="F10:G10"/>
    <mergeCell ref="H10:I10"/>
    <mergeCell ref="C12:K12"/>
    <mergeCell ref="A16:A20"/>
    <mergeCell ref="B16:C16"/>
    <mergeCell ref="E16:F16"/>
    <mergeCell ref="G16:H16"/>
    <mergeCell ref="I16:I20"/>
    <mergeCell ref="J16:J20"/>
    <mergeCell ref="K16:K20"/>
    <mergeCell ref="L8:L9"/>
    <mergeCell ref="J1:N1"/>
    <mergeCell ref="I2:N2"/>
    <mergeCell ref="L3:N3"/>
    <mergeCell ref="D5:I5"/>
    <mergeCell ref="D7:D9"/>
    <mergeCell ref="E7:E9"/>
    <mergeCell ref="F7:G7"/>
    <mergeCell ref="H7:I7"/>
    <mergeCell ref="J7:L7"/>
    <mergeCell ref="F8:F9"/>
    <mergeCell ref="G8:G9"/>
    <mergeCell ref="H8:H9"/>
    <mergeCell ref="I8:I9"/>
    <mergeCell ref="J8:J9"/>
    <mergeCell ref="K8:K9"/>
  </mergeCells>
  <pageMargins left="0.78740157480314965" right="0" top="0.59055118110236227" bottom="0.59055118110236227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накл 89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cp:lastPrinted>2009-06-22T08:40:13Z</cp:lastPrinted>
  <dcterms:created xsi:type="dcterms:W3CDTF">2009-03-20T10:49:25Z</dcterms:created>
  <dcterms:modified xsi:type="dcterms:W3CDTF">2009-06-22T08:41:37Z</dcterms:modified>
</cp:coreProperties>
</file>