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Смета" sheetId="1" r:id="rId1"/>
    <sheet name="Лист1" sheetId="2" r:id="rId2"/>
  </sheets>
  <definedNames>
    <definedName name="_xlnm.Print_Titles" localSheetId="0">'Смета'!$20:$20</definedName>
    <definedName name="_xlnm.Print_Area" localSheetId="0">'Смета'!$A$1:$AC$134</definedName>
  </definedNames>
  <calcPr fullCalcOnLoad="1" refMode="R1C1"/>
</workbook>
</file>

<file path=xl/sharedStrings.xml><?xml version="1.0" encoding="utf-8"?>
<sst xmlns="http://schemas.openxmlformats.org/spreadsheetml/2006/main" count="410" uniqueCount="121">
  <si>
    <t>"СОГЛАСОВАНО"</t>
  </si>
  <si>
    <t/>
  </si>
  <si>
    <t>"УТВЕРЖДАЮ"</t>
  </si>
  <si>
    <t xml:space="preserve">Подрядчик </t>
  </si>
  <si>
    <t xml:space="preserve">Заказчик </t>
  </si>
  <si>
    <t>/</t>
  </si>
  <si>
    <t>"___"_____________2014 г.</t>
  </si>
  <si>
    <t xml:space="preserve">Наименование стройки: </t>
  </si>
  <si>
    <t>Объект №</t>
  </si>
  <si>
    <t xml:space="preserve">Локальный сметный расчет № </t>
  </si>
  <si>
    <t>(Локальная смета)</t>
  </si>
  <si>
    <t xml:space="preserve">на </t>
  </si>
  <si>
    <t xml:space="preserve">Наименование объекта: </t>
  </si>
  <si>
    <t xml:space="preserve">Основание: </t>
  </si>
  <si>
    <t>Сметная стоимость</t>
  </si>
  <si>
    <t xml:space="preserve"> тыс.руб.</t>
  </si>
  <si>
    <t>Нормативная трудоемкость</t>
  </si>
  <si>
    <t>3301</t>
  </si>
  <si>
    <t xml:space="preserve"> чел.час.</t>
  </si>
  <si>
    <t>Сметная заработная плата</t>
  </si>
  <si>
    <t>Составлен(а) в уровне цен на декабрь 2013 г.</t>
  </si>
  <si>
    <t>№пп</t>
  </si>
  <si>
    <t>Шифр, номера нормативов и коды ресурсов</t>
  </si>
  <si>
    <t>Наименование работ и затрат</t>
  </si>
  <si>
    <t>Ед. изм.</t>
  </si>
  <si>
    <t>Кол-во единиц</t>
  </si>
  <si>
    <t>Цена на единицу измерения, руб.</t>
  </si>
  <si>
    <t>Поправочные коэффициенты</t>
  </si>
  <si>
    <t>Коэффициенты пересчета, номер</t>
  </si>
  <si>
    <t>ВСЕГО затрат, руб.</t>
  </si>
  <si>
    <t>Справ.</t>
  </si>
  <si>
    <t>ЗТР, всего чел-ч</t>
  </si>
  <si>
    <t>Стоим. ед. с нач.,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</si>
  <si>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</si>
  <si>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</si>
  <si>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</si>
  <si>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</si>
  <si>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</si>
  <si>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</si>
  <si>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</si>
  <si>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</si>
  <si>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</si>
  <si>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</si>
  <si>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Раздел 1.</t>
  </si>
  <si>
    <t xml:space="preserve">ФЕР 46-04-008-04
</t>
  </si>
  <si>
    <t>Разборка покрытий кровель из волнистых и полуволнистых асбестоцементных листов</t>
  </si>
  <si>
    <t>100 м2 покрытия</t>
  </si>
  <si>
    <t>ФЕР 46-04-008-04</t>
  </si>
  <si>
    <t>ЗП</t>
  </si>
  <si>
    <t>ЭМ</t>
  </si>
  <si>
    <t>в т.ч. ЗПМ</t>
  </si>
  <si>
    <t>МР</t>
  </si>
  <si>
    <t>(0,00)</t>
  </si>
  <si>
    <t>НР от ФОТ</t>
  </si>
  <si>
    <t>СП от ФОТ</t>
  </si>
  <si>
    <t>ЗТР</t>
  </si>
  <si>
    <t>%</t>
  </si>
  <si>
    <t>чел-ч</t>
  </si>
  <si>
    <t>Всего по позиции</t>
  </si>
  <si>
    <t xml:space="preserve">ФЕРр 58-1-1
</t>
  </si>
  <si>
    <t>100 м2 кровли</t>
  </si>
  <si>
    <t>ФЕРр 58-1-1</t>
  </si>
  <si>
    <t>(1176,37)</t>
  </si>
  <si>
    <t xml:space="preserve">ФЕРр 58-1-3
</t>
  </si>
  <si>
    <t>Разборка деревянных элементов конструкций крыш стропил со стойками и подкосами из брусьев и бревен</t>
  </si>
  <si>
    <t>ФЕРр 58-1-3</t>
  </si>
  <si>
    <t>(1074,07)</t>
  </si>
  <si>
    <t xml:space="preserve">ФЕРр 58-1-4
</t>
  </si>
  <si>
    <t>Разборка деревянных элементов конструкций крыш мауэрлатов</t>
  </si>
  <si>
    <t>ФЕРр 58-1-4</t>
  </si>
  <si>
    <t>(691,42)</t>
  </si>
  <si>
    <t xml:space="preserve">ФЕР 46-04-007-03
</t>
  </si>
  <si>
    <t>Разборка деревянных перекрытий по балкам с накатами из досок</t>
  </si>
  <si>
    <t>100 м2</t>
  </si>
  <si>
    <t>ФЕР 46-04-007-03</t>
  </si>
  <si>
    <t>(7095,86)</t>
  </si>
  <si>
    <t xml:space="preserve">ФЕР 46-04-001-05
</t>
  </si>
  <si>
    <t>Разборка мелкоблочных стен</t>
  </si>
  <si>
    <t>1 м3</t>
  </si>
  <si>
    <t>ФЕР 46-04-001-05</t>
  </si>
  <si>
    <t>(7260,37)</t>
  </si>
  <si>
    <t xml:space="preserve">ФЕР 46-06-006-01
</t>
  </si>
  <si>
    <t>10 м2</t>
  </si>
  <si>
    <t>ФЕР 46-06-006-01</t>
  </si>
  <si>
    <t>(6496,37)</t>
  </si>
  <si>
    <t xml:space="preserve">ФЕР 46-06-004-01
</t>
  </si>
  <si>
    <t>10 м2 площади застройки</t>
  </si>
  <si>
    <t>ФЕР 46-06-004-01</t>
  </si>
  <si>
    <t>(25818,33)</t>
  </si>
  <si>
    <t>Итого по разделу</t>
  </si>
  <si>
    <t>Итого по всем разделам</t>
  </si>
  <si>
    <t>НДС, %</t>
  </si>
  <si>
    <t>Всего</t>
  </si>
  <si>
    <t xml:space="preserve">Составил </t>
  </si>
  <si>
    <t>(должность, подпись (инициалы, фамилия))</t>
  </si>
  <si>
    <t xml:space="preserve">Проверил </t>
  </si>
  <si>
    <t>Аренда экскаватора</t>
  </si>
  <si>
    <t>Аренда гидромолота</t>
  </si>
  <si>
    <t>Гусеничный экскаватор</t>
  </si>
  <si>
    <t>Погрузчик</t>
  </si>
  <si>
    <t>Экскаватор погрузчик</t>
  </si>
  <si>
    <t>Смена</t>
  </si>
  <si>
    <t>Дней</t>
  </si>
  <si>
    <t>27 м3</t>
  </si>
  <si>
    <t>30 м3</t>
  </si>
  <si>
    <t>машин</t>
  </si>
  <si>
    <t>Ст-ть</t>
  </si>
  <si>
    <t>Вывоз мусора</t>
  </si>
  <si>
    <t>Работа людей</t>
  </si>
  <si>
    <t>Расходы</t>
  </si>
  <si>
    <t>Работа</t>
  </si>
  <si>
    <t>Стоимость разборки здания</t>
  </si>
  <si>
    <t>Стоимость разборки здания +20%</t>
  </si>
  <si>
    <t>Инструмент</t>
  </si>
  <si>
    <t>Топор</t>
  </si>
  <si>
    <t>Монтажка</t>
  </si>
  <si>
    <t>Бензопила</t>
  </si>
  <si>
    <t>Отбойник</t>
  </si>
  <si>
    <t>Разборка фундаментов жилых зданий</t>
  </si>
  <si>
    <t>Разборка полов с основанием подземной части зданий</t>
  </si>
  <si>
    <t xml:space="preserve">Разборка деревянных элементов конструкций крыш обрешетки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</si>
</sst>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</numFmts>
  <fonts count="45">
    <font>
      <sz val="8"/>
      <name val="Courier New"/>
      <family val="0"/>
    </font>
    <font>
      <b/>
      <sz val="8"/>
      <name val="Courier New"/>
      <family val="0"/>
    </font>
    <font>
      <b/>
      <sz val="10"/>
      <name val="Courier New"/>
      <family val="0"/>
    </font>
    <font>
      <b/>
      <sz val="10"/>
      <color indexed="8"/>
      <name val="Courier New"/>
      <family val="0"/>
    </font>
    <font>
      <sz val="8"/>
      <color indexed="8"/>
      <name val="Courier New"/>
      <family val="0"/>
    </font>
    <font>
      <b/>
      <sz val="12"/>
      <color indexed="8"/>
      <name val="Courier New"/>
      <family val="0"/>
    </font>
    <font>
      <b/>
      <sz val="8"/>
      <color indexed="8"/>
      <name val="Courier New"/>
      <family val="0"/>
    </font>
    <font>
      <i/>
      <sz val="8"/>
      <color indexed="8"/>
      <name val="Courier New"/>
      <family val="0"/>
    </font>
    <font>
      <b/>
      <i/>
      <sz val="8"/>
      <color indexed="8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NumberFormat="0">
      <alignment/>
      <protection/>
    </xf>
    <xf numFmtId="42" fontId="1" fillId="0" borderId="0" applyNumberFormat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NumberFormat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/>
    </xf>
    <xf numFmtId="0" fontId="0" fillId="0" borderId="11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4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top" wrapText="1"/>
    </xf>
    <xf numFmtId="172" fontId="6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0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showGridLines="0" tabSelected="1" view="pageBreakPreview" zoomScaleSheetLayoutView="100" zoomScalePageLayoutView="0" workbookViewId="0" topLeftCell="A1">
      <selection activeCell="M125" sqref="M125"/>
    </sheetView>
  </sheetViews>
  <sheetFormatPr defaultColWidth="9.140625" defaultRowHeight="11.25"/>
  <cols>
    <col min="1" max="1" width="3.421875" style="0" customWidth="1"/>
    <col min="2" max="2" width="1.421875" style="0" customWidth="1"/>
    <col min="3" max="3" width="4.421875" style="0" customWidth="1"/>
    <col min="4" max="6" width="1.421875" style="0" customWidth="1"/>
    <col min="7" max="7" width="7.421875" style="0" customWidth="1"/>
    <col min="8" max="8" width="1.421875" style="0" customWidth="1"/>
    <col min="9" max="9" width="3.421875" style="0" customWidth="1"/>
    <col min="10" max="10" width="8.421875" style="0" customWidth="1"/>
    <col min="11" max="11" width="9.421875" style="0" customWidth="1"/>
    <col min="12" max="12" width="1.421875" style="0" customWidth="1"/>
    <col min="13" max="13" width="9.421875" style="0" customWidth="1"/>
    <col min="14" max="15" width="1.421875" style="0" customWidth="1"/>
    <col min="16" max="17" width="6.421875" style="0" customWidth="1"/>
    <col min="18" max="18" width="1.421875" style="0" customWidth="1"/>
    <col min="19" max="19" width="2.421875" style="0" customWidth="1"/>
    <col min="20" max="20" width="6.421875" style="0" customWidth="1"/>
    <col min="21" max="21" width="3.421875" style="0" customWidth="1"/>
    <col min="22" max="22" width="4.421875" style="0" customWidth="1"/>
    <col min="23" max="23" width="5.421875" style="0" customWidth="1"/>
    <col min="24" max="26" width="1.421875" style="0" customWidth="1"/>
    <col min="27" max="27" width="10.421875" style="0" customWidth="1"/>
    <col min="28" max="28" width="8.421875" style="0" customWidth="1"/>
    <col min="29" max="29" width="1.421875" style="0" customWidth="1"/>
  </cols>
  <sheetData>
    <row r="1" spans="1:29" ht="27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1</v>
      </c>
      <c r="N1" s="33"/>
      <c r="O1" s="33"/>
      <c r="P1" s="33"/>
      <c r="Q1" s="33"/>
      <c r="R1" s="33"/>
      <c r="S1" s="33"/>
      <c r="T1" s="32" t="s">
        <v>2</v>
      </c>
      <c r="U1" s="32"/>
      <c r="V1" s="32"/>
      <c r="W1" s="32"/>
      <c r="X1" s="32"/>
      <c r="Y1" s="32"/>
      <c r="Z1" s="32"/>
      <c r="AA1" s="32"/>
      <c r="AB1" s="32"/>
      <c r="AC1" s="32"/>
    </row>
    <row r="2" spans="1:29" ht="11.25">
      <c r="A2" s="34" t="s">
        <v>3</v>
      </c>
      <c r="B2" s="34"/>
      <c r="C2" s="34"/>
      <c r="D2" s="34"/>
      <c r="E2" s="34"/>
      <c r="F2" s="35" t="s">
        <v>1</v>
      </c>
      <c r="G2" s="35"/>
      <c r="H2" s="35"/>
      <c r="I2" s="35"/>
      <c r="J2" s="35"/>
      <c r="K2" s="35"/>
      <c r="L2" s="35"/>
      <c r="M2" s="34" t="s">
        <v>1</v>
      </c>
      <c r="N2" s="34"/>
      <c r="O2" s="34"/>
      <c r="P2" s="34"/>
      <c r="Q2" s="34"/>
      <c r="R2" s="34"/>
      <c r="S2" s="34"/>
      <c r="T2" s="34" t="s">
        <v>4</v>
      </c>
      <c r="U2" s="34"/>
      <c r="V2" s="35" t="s">
        <v>1</v>
      </c>
      <c r="W2" s="35"/>
      <c r="X2" s="35"/>
      <c r="Y2" s="35"/>
      <c r="Z2" s="35"/>
      <c r="AA2" s="35"/>
      <c r="AB2" s="35"/>
      <c r="AC2" s="35"/>
    </row>
    <row r="3" spans="1:29" ht="21.75" customHeight="1">
      <c r="A3" s="31" t="s">
        <v>1</v>
      </c>
      <c r="B3" s="31"/>
      <c r="C3" s="31"/>
      <c r="D3" s="31"/>
      <c r="E3" s="31"/>
      <c r="F3" s="31"/>
      <c r="G3" s="31"/>
      <c r="H3" s="30" t="s">
        <v>5</v>
      </c>
      <c r="I3" s="31" t="s">
        <v>1</v>
      </c>
      <c r="J3" s="31"/>
      <c r="K3" s="31"/>
      <c r="L3" s="30" t="s">
        <v>5</v>
      </c>
      <c r="M3" s="30" t="s">
        <v>1</v>
      </c>
      <c r="N3" s="30"/>
      <c r="O3" s="30"/>
      <c r="P3" s="30"/>
      <c r="Q3" s="30"/>
      <c r="R3" s="30"/>
      <c r="S3" s="30"/>
      <c r="T3" s="31" t="s">
        <v>1</v>
      </c>
      <c r="U3" s="31"/>
      <c r="V3" s="31"/>
      <c r="W3" s="31"/>
      <c r="X3" s="30" t="s">
        <v>5</v>
      </c>
      <c r="Y3" s="31" t="s">
        <v>1</v>
      </c>
      <c r="Z3" s="31"/>
      <c r="AA3" s="31"/>
      <c r="AB3" s="31"/>
      <c r="AC3" s="30" t="s">
        <v>5</v>
      </c>
    </row>
    <row r="4" spans="1:29" ht="33" customHeight="1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3" t="s">
        <v>1</v>
      </c>
      <c r="N4" s="33"/>
      <c r="O4" s="33"/>
      <c r="P4" s="33"/>
      <c r="Q4" s="33"/>
      <c r="R4" s="33"/>
      <c r="S4" s="33"/>
      <c r="T4" s="36" t="s">
        <v>6</v>
      </c>
      <c r="U4" s="36"/>
      <c r="V4" s="36"/>
      <c r="W4" s="36"/>
      <c r="X4" s="36"/>
      <c r="Y4" s="36"/>
      <c r="Z4" s="36"/>
      <c r="AA4" s="36"/>
      <c r="AB4" s="36"/>
      <c r="AC4" s="36"/>
    </row>
    <row r="6" spans="1:29" ht="11.2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 t="s">
        <v>1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1.25">
      <c r="A7" s="34" t="s">
        <v>8</v>
      </c>
      <c r="B7" s="34"/>
      <c r="C7" s="34"/>
      <c r="D7" s="34" t="s">
        <v>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33" customHeight="1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21.75" customHeight="1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11.25">
      <c r="A10" s="34" t="s">
        <v>11</v>
      </c>
      <c r="B10" s="34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1.25">
      <c r="A11" s="34" t="s">
        <v>12</v>
      </c>
      <c r="B11" s="34"/>
      <c r="C11" s="34"/>
      <c r="D11" s="34"/>
      <c r="E11" s="34"/>
      <c r="F11" s="34"/>
      <c r="G11" s="34"/>
      <c r="H11" s="34"/>
      <c r="I11" s="34"/>
      <c r="J11" s="34" t="s">
        <v>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1.25">
      <c r="A12" s="34" t="s">
        <v>13</v>
      </c>
      <c r="B12" s="34"/>
      <c r="C12" s="34"/>
      <c r="D12" s="34"/>
      <c r="E12" s="34"/>
      <c r="F12" s="34"/>
      <c r="G12" s="34" t="s">
        <v>1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1.25">
      <c r="A13" s="34" t="s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 t="s">
        <v>14</v>
      </c>
      <c r="S13" s="34"/>
      <c r="T13" s="34"/>
      <c r="U13" s="34"/>
      <c r="V13" s="34"/>
      <c r="W13" s="34"/>
      <c r="X13" s="34"/>
      <c r="Y13" s="34"/>
      <c r="Z13" s="34"/>
      <c r="AA13" s="39">
        <v>1922.009</v>
      </c>
      <c r="AB13" s="40" t="s">
        <v>15</v>
      </c>
      <c r="AC13" s="40"/>
    </row>
    <row r="14" spans="1:29" ht="11.25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 t="s">
        <v>16</v>
      </c>
      <c r="S14" s="34"/>
      <c r="T14" s="34"/>
      <c r="U14" s="34"/>
      <c r="V14" s="34"/>
      <c r="W14" s="34"/>
      <c r="X14" s="34"/>
      <c r="Y14" s="34"/>
      <c r="Z14" s="34"/>
      <c r="AA14" s="41" t="s">
        <v>17</v>
      </c>
      <c r="AB14" s="40" t="s">
        <v>18</v>
      </c>
      <c r="AC14" s="40"/>
    </row>
    <row r="15" spans="1:29" ht="21.75" customHeight="1">
      <c r="A15" s="34" t="s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 t="s">
        <v>19</v>
      </c>
      <c r="S15" s="34"/>
      <c r="T15" s="34"/>
      <c r="U15" s="34"/>
      <c r="V15" s="34"/>
      <c r="W15" s="34"/>
      <c r="X15" s="34"/>
      <c r="Y15" s="34"/>
      <c r="Z15" s="34"/>
      <c r="AA15" s="39">
        <v>584.378</v>
      </c>
      <c r="AB15" s="40" t="s">
        <v>15</v>
      </c>
      <c r="AC15" s="40"/>
    </row>
    <row r="16" spans="1:29" ht="21.75" customHeight="1">
      <c r="A16" s="34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1.75" customHeight="1">
      <c r="A17" s="42" t="s">
        <v>21</v>
      </c>
      <c r="B17" s="43"/>
      <c r="C17" s="42" t="s">
        <v>22</v>
      </c>
      <c r="D17" s="48"/>
      <c r="E17" s="48"/>
      <c r="F17" s="48"/>
      <c r="G17" s="43"/>
      <c r="H17" s="42" t="s">
        <v>23</v>
      </c>
      <c r="I17" s="48"/>
      <c r="J17" s="48"/>
      <c r="K17" s="48"/>
      <c r="L17" s="48"/>
      <c r="M17" s="43"/>
      <c r="N17" s="42" t="s">
        <v>24</v>
      </c>
      <c r="O17" s="48"/>
      <c r="P17" s="43"/>
      <c r="Q17" s="42" t="s">
        <v>25</v>
      </c>
      <c r="R17" s="43"/>
      <c r="S17" s="42" t="s">
        <v>26</v>
      </c>
      <c r="T17" s="43"/>
      <c r="U17" s="42" t="s">
        <v>27</v>
      </c>
      <c r="V17" s="43"/>
      <c r="W17" s="42" t="s">
        <v>28</v>
      </c>
      <c r="X17" s="48"/>
      <c r="Y17" s="43"/>
      <c r="Z17" s="42" t="s">
        <v>29</v>
      </c>
      <c r="AA17" s="43"/>
      <c r="AB17" s="50" t="s">
        <v>30</v>
      </c>
      <c r="AC17" s="51"/>
    </row>
    <row r="18" spans="1:29" ht="33" customHeight="1">
      <c r="A18" s="44"/>
      <c r="B18" s="45"/>
      <c r="C18" s="44"/>
      <c r="D18" s="36"/>
      <c r="E18" s="36"/>
      <c r="F18" s="36"/>
      <c r="G18" s="45"/>
      <c r="H18" s="44"/>
      <c r="I18" s="36"/>
      <c r="J18" s="36"/>
      <c r="K18" s="36"/>
      <c r="L18" s="36"/>
      <c r="M18" s="45"/>
      <c r="N18" s="44"/>
      <c r="O18" s="36"/>
      <c r="P18" s="45"/>
      <c r="Q18" s="44"/>
      <c r="R18" s="45"/>
      <c r="S18" s="44"/>
      <c r="T18" s="45"/>
      <c r="U18" s="44"/>
      <c r="V18" s="45"/>
      <c r="W18" s="44"/>
      <c r="X18" s="36"/>
      <c r="Y18" s="45"/>
      <c r="Z18" s="44"/>
      <c r="AA18" s="45"/>
      <c r="AB18" s="50" t="s">
        <v>31</v>
      </c>
      <c r="AC18" s="51"/>
    </row>
    <row r="19" spans="1:29" ht="55.5" customHeight="1">
      <c r="A19" s="46"/>
      <c r="B19" s="47"/>
      <c r="C19" s="46"/>
      <c r="D19" s="49"/>
      <c r="E19" s="49"/>
      <c r="F19" s="49"/>
      <c r="G19" s="47"/>
      <c r="H19" s="46"/>
      <c r="I19" s="49"/>
      <c r="J19" s="49"/>
      <c r="K19" s="49"/>
      <c r="L19" s="49"/>
      <c r="M19" s="47"/>
      <c r="N19" s="46"/>
      <c r="O19" s="49"/>
      <c r="P19" s="47"/>
      <c r="Q19" s="46"/>
      <c r="R19" s="47"/>
      <c r="S19" s="46"/>
      <c r="T19" s="47"/>
      <c r="U19" s="46"/>
      <c r="V19" s="47"/>
      <c r="W19" s="46"/>
      <c r="X19" s="49"/>
      <c r="Y19" s="47"/>
      <c r="Z19" s="46"/>
      <c r="AA19" s="47"/>
      <c r="AB19" s="50" t="s">
        <v>32</v>
      </c>
      <c r="AC19" s="51"/>
    </row>
    <row r="20" spans="1:29" ht="16.5" customHeight="1">
      <c r="A20" s="50" t="s">
        <v>33</v>
      </c>
      <c r="B20" s="51"/>
      <c r="C20" s="50" t="s">
        <v>34</v>
      </c>
      <c r="D20" s="52"/>
      <c r="E20" s="52"/>
      <c r="F20" s="52"/>
      <c r="G20" s="51"/>
      <c r="H20" s="50" t="s">
        <v>35</v>
      </c>
      <c r="I20" s="52"/>
      <c r="J20" s="52"/>
      <c r="K20" s="52"/>
      <c r="L20" s="52"/>
      <c r="M20" s="51"/>
      <c r="N20" s="50" t="s">
        <v>36</v>
      </c>
      <c r="O20" s="52"/>
      <c r="P20" s="51"/>
      <c r="Q20" s="50" t="s">
        <v>37</v>
      </c>
      <c r="R20" s="51"/>
      <c r="S20" s="50" t="s">
        <v>38</v>
      </c>
      <c r="T20" s="51"/>
      <c r="U20" s="50" t="s">
        <v>39</v>
      </c>
      <c r="V20" s="51"/>
      <c r="W20" s="50" t="s">
        <v>40</v>
      </c>
      <c r="X20" s="52"/>
      <c r="Y20" s="51"/>
      <c r="Z20" s="50" t="s">
        <v>41</v>
      </c>
      <c r="AA20" s="51"/>
      <c r="AB20" s="50" t="s">
        <v>42</v>
      </c>
      <c r="AC20" s="51"/>
    </row>
    <row r="22" spans="1:29" ht="11.25" customHeight="1">
      <c r="A22" s="53" t="s">
        <v>43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4" spans="1:27" ht="33" customHeight="1">
      <c r="A24" s="54" t="s">
        <v>33</v>
      </c>
      <c r="B24" s="54"/>
      <c r="C24" s="34" t="s">
        <v>44</v>
      </c>
      <c r="D24" s="34"/>
      <c r="E24" s="34"/>
      <c r="F24" s="34"/>
      <c r="G24" s="34"/>
      <c r="H24" s="34" t="s">
        <v>45</v>
      </c>
      <c r="I24" s="34"/>
      <c r="J24" s="34"/>
      <c r="K24" s="34"/>
      <c r="L24" s="34"/>
      <c r="M24" s="34"/>
      <c r="N24" s="34" t="s">
        <v>46</v>
      </c>
      <c r="O24" s="34"/>
      <c r="P24" s="34"/>
      <c r="Q24" s="55">
        <v>9.35</v>
      </c>
      <c r="R24" s="55"/>
      <c r="S24" s="54" t="s">
        <v>1</v>
      </c>
      <c r="T24" s="54"/>
      <c r="U24" s="54" t="s">
        <v>1</v>
      </c>
      <c r="V24" s="54"/>
      <c r="W24" s="34" t="s">
        <v>47</v>
      </c>
      <c r="X24" s="34"/>
      <c r="Y24" s="34"/>
      <c r="Z24" s="54" t="s">
        <v>1</v>
      </c>
      <c r="AA24" s="54"/>
    </row>
    <row r="25" spans="8:27" ht="11.25" customHeight="1">
      <c r="H25" s="34" t="s">
        <v>48</v>
      </c>
      <c r="I25" s="34"/>
      <c r="J25" s="34"/>
      <c r="K25" s="34"/>
      <c r="L25" s="34"/>
      <c r="M25" s="34"/>
      <c r="N25" s="34" t="s">
        <v>1</v>
      </c>
      <c r="O25" s="34"/>
      <c r="P25" s="34"/>
      <c r="Q25" s="34"/>
      <c r="R25" s="34"/>
      <c r="S25" s="55">
        <v>124.02</v>
      </c>
      <c r="T25" s="55"/>
      <c r="U25" s="55">
        <v>1</v>
      </c>
      <c r="V25" s="55"/>
      <c r="W25" s="56">
        <v>20.26</v>
      </c>
      <c r="X25" s="56"/>
      <c r="Y25" s="56"/>
      <c r="Z25" s="55">
        <v>23493.23</v>
      </c>
      <c r="AA25" s="55"/>
    </row>
    <row r="26" spans="8:27" ht="11.25" customHeight="1">
      <c r="H26" s="34" t="s">
        <v>49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55">
        <v>30.64</v>
      </c>
      <c r="T26" s="55"/>
      <c r="U26" s="55">
        <v>1</v>
      </c>
      <c r="V26" s="55"/>
      <c r="W26" s="56">
        <v>2.98</v>
      </c>
      <c r="X26" s="56"/>
      <c r="Y26" s="56"/>
      <c r="Z26" s="55">
        <v>853.72</v>
      </c>
      <c r="AA26" s="55"/>
    </row>
    <row r="27" spans="8:27" ht="11.25" customHeight="1">
      <c r="H27" s="34" t="s">
        <v>50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55">
        <v>0</v>
      </c>
      <c r="T27" s="55"/>
      <c r="U27" s="55">
        <v>1</v>
      </c>
      <c r="V27" s="55"/>
      <c r="W27" s="56">
        <v>20.26</v>
      </c>
      <c r="X27" s="56"/>
      <c r="Y27" s="56"/>
      <c r="Z27" s="57" t="s">
        <v>52</v>
      </c>
      <c r="AA27" s="57"/>
    </row>
    <row r="28" spans="8:27" ht="11.25" customHeight="1">
      <c r="H28" s="34" t="s">
        <v>51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5">
        <v>0</v>
      </c>
      <c r="T28" s="55"/>
      <c r="U28" s="55">
        <v>1</v>
      </c>
      <c r="V28" s="55"/>
      <c r="W28" s="56">
        <v>0</v>
      </c>
      <c r="X28" s="56"/>
      <c r="Y28" s="56"/>
      <c r="Z28" s="55">
        <v>0</v>
      </c>
      <c r="AA28" s="55"/>
    </row>
    <row r="29" spans="8:29" ht="11.25" customHeight="1">
      <c r="H29" s="34" t="s">
        <v>53</v>
      </c>
      <c r="I29" s="34"/>
      <c r="J29" s="34"/>
      <c r="K29" s="34"/>
      <c r="L29" s="34"/>
      <c r="M29" s="34"/>
      <c r="N29" s="34" t="s">
        <v>56</v>
      </c>
      <c r="O29" s="34"/>
      <c r="P29" s="34"/>
      <c r="Q29" s="59">
        <v>94</v>
      </c>
      <c r="R29" s="59"/>
      <c r="S29" s="54" t="s">
        <v>1</v>
      </c>
      <c r="T29" s="54"/>
      <c r="U29" s="57" t="s">
        <v>1</v>
      </c>
      <c r="V29" s="57"/>
      <c r="W29" s="34" t="s">
        <v>1</v>
      </c>
      <c r="X29" s="34"/>
      <c r="Y29" s="34"/>
      <c r="Z29" s="55">
        <v>22083.64</v>
      </c>
      <c r="AA29" s="55"/>
      <c r="AB29" s="54" t="s">
        <v>1</v>
      </c>
      <c r="AC29" s="54"/>
    </row>
    <row r="30" spans="8:29" ht="11.25" customHeight="1">
      <c r="H30" s="34" t="s">
        <v>54</v>
      </c>
      <c r="I30" s="34"/>
      <c r="J30" s="34"/>
      <c r="K30" s="34"/>
      <c r="L30" s="34"/>
      <c r="M30" s="34"/>
      <c r="N30" s="34" t="s">
        <v>56</v>
      </c>
      <c r="O30" s="34"/>
      <c r="P30" s="34"/>
      <c r="Q30" s="59">
        <v>56</v>
      </c>
      <c r="R30" s="59"/>
      <c r="S30" s="54" t="s">
        <v>1</v>
      </c>
      <c r="T30" s="54"/>
      <c r="U30" s="57" t="s">
        <v>1</v>
      </c>
      <c r="V30" s="57"/>
      <c r="W30" s="34"/>
      <c r="X30" s="34"/>
      <c r="Y30" s="34"/>
      <c r="Z30" s="55">
        <v>13156.21</v>
      </c>
      <c r="AA30" s="55"/>
      <c r="AB30" s="54" t="s">
        <v>1</v>
      </c>
      <c r="AC30" s="54"/>
    </row>
    <row r="31" spans="8:29" ht="11.25" customHeight="1">
      <c r="H31" s="58" t="s">
        <v>55</v>
      </c>
      <c r="I31" s="58"/>
      <c r="J31" s="58"/>
      <c r="K31" s="58"/>
      <c r="L31" s="58"/>
      <c r="M31" s="58"/>
      <c r="N31" s="58" t="s">
        <v>57</v>
      </c>
      <c r="O31" s="58"/>
      <c r="P31" s="58"/>
      <c r="Q31" s="60">
        <v>15.9</v>
      </c>
      <c r="R31" s="60"/>
      <c r="S31" s="54" t="s">
        <v>1</v>
      </c>
      <c r="T31" s="54"/>
      <c r="U31" s="60">
        <v>1</v>
      </c>
      <c r="V31" s="60"/>
      <c r="W31" s="34"/>
      <c r="X31" s="34"/>
      <c r="Y31" s="34"/>
      <c r="Z31" s="54" t="s">
        <v>1</v>
      </c>
      <c r="AA31" s="54"/>
      <c r="AB31" s="60">
        <v>148.67</v>
      </c>
      <c r="AC31" s="60"/>
    </row>
    <row r="32" spans="1:29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4" spans="8:29" ht="11.25" customHeight="1">
      <c r="H34" s="61" t="s">
        <v>58</v>
      </c>
      <c r="I34" s="61"/>
      <c r="J34" s="61"/>
      <c r="K34" s="61"/>
      <c r="L34" s="61"/>
      <c r="M34" s="61"/>
      <c r="N34" s="61" t="s">
        <v>1</v>
      </c>
      <c r="O34" s="61"/>
      <c r="P34" s="61"/>
      <c r="Q34" s="62" t="s">
        <v>1</v>
      </c>
      <c r="R34" s="62"/>
      <c r="S34" s="54" t="s">
        <v>1</v>
      </c>
      <c r="T34" s="54"/>
      <c r="U34" s="54"/>
      <c r="V34" s="54"/>
      <c r="W34" s="54"/>
      <c r="X34" s="54"/>
      <c r="Y34" s="54"/>
      <c r="Z34" s="63">
        <v>59586.8</v>
      </c>
      <c r="AA34" s="63"/>
      <c r="AB34" s="55">
        <v>6372.92</v>
      </c>
      <c r="AC34" s="55"/>
    </row>
    <row r="36" spans="1:27" ht="33" customHeight="1">
      <c r="A36" s="54" t="s">
        <v>34</v>
      </c>
      <c r="B36" s="54"/>
      <c r="C36" s="34" t="s">
        <v>59</v>
      </c>
      <c r="D36" s="34"/>
      <c r="E36" s="34"/>
      <c r="F36" s="34"/>
      <c r="G36" s="34"/>
      <c r="H36" s="34" t="s">
        <v>120</v>
      </c>
      <c r="I36" s="34"/>
      <c r="J36" s="34"/>
      <c r="K36" s="34"/>
      <c r="L36" s="34"/>
      <c r="M36" s="34"/>
      <c r="N36" s="34" t="s">
        <v>60</v>
      </c>
      <c r="O36" s="34"/>
      <c r="P36" s="34"/>
      <c r="Q36" s="55">
        <v>9.35</v>
      </c>
      <c r="R36" s="55"/>
      <c r="S36" s="54" t="s">
        <v>1</v>
      </c>
      <c r="T36" s="54"/>
      <c r="U36" s="54" t="s">
        <v>1</v>
      </c>
      <c r="V36" s="54"/>
      <c r="W36" s="34" t="s">
        <v>61</v>
      </c>
      <c r="X36" s="34"/>
      <c r="Y36" s="34"/>
      <c r="Z36" s="54" t="s">
        <v>1</v>
      </c>
      <c r="AA36" s="54"/>
    </row>
    <row r="37" spans="8:27" ht="11.25" customHeight="1">
      <c r="H37" s="34" t="s">
        <v>48</v>
      </c>
      <c r="I37" s="34"/>
      <c r="J37" s="34"/>
      <c r="K37" s="34"/>
      <c r="L37" s="34"/>
      <c r="M37" s="34"/>
      <c r="N37" s="34" t="s">
        <v>1</v>
      </c>
      <c r="O37" s="34"/>
      <c r="P37" s="34"/>
      <c r="Q37" s="34"/>
      <c r="R37" s="34"/>
      <c r="S37" s="55">
        <v>120.37</v>
      </c>
      <c r="T37" s="55"/>
      <c r="U37" s="55">
        <v>1</v>
      </c>
      <c r="V37" s="55"/>
      <c r="W37" s="56">
        <v>20.26</v>
      </c>
      <c r="X37" s="56"/>
      <c r="Y37" s="56"/>
      <c r="Z37" s="55">
        <v>22801.81</v>
      </c>
      <c r="AA37" s="55"/>
    </row>
    <row r="38" spans="8:27" ht="11.25" customHeight="1">
      <c r="H38" s="34" t="s">
        <v>49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5">
        <v>39.74</v>
      </c>
      <c r="T38" s="55"/>
      <c r="U38" s="55">
        <v>1</v>
      </c>
      <c r="V38" s="55"/>
      <c r="W38" s="56">
        <v>5.65</v>
      </c>
      <c r="X38" s="56"/>
      <c r="Y38" s="56"/>
      <c r="Z38" s="55">
        <v>2099.36</v>
      </c>
      <c r="AA38" s="55"/>
    </row>
    <row r="39" spans="8:27" ht="11.25" customHeight="1">
      <c r="H39" s="34" t="s">
        <v>50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5">
        <v>6.21</v>
      </c>
      <c r="T39" s="55"/>
      <c r="U39" s="55">
        <v>1</v>
      </c>
      <c r="V39" s="55"/>
      <c r="W39" s="56">
        <v>20.26</v>
      </c>
      <c r="X39" s="56"/>
      <c r="Y39" s="56"/>
      <c r="Z39" s="57" t="s">
        <v>62</v>
      </c>
      <c r="AA39" s="57"/>
    </row>
    <row r="40" spans="8:27" ht="11.25" customHeight="1">
      <c r="H40" s="34" t="s">
        <v>51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5">
        <v>0</v>
      </c>
      <c r="T40" s="55"/>
      <c r="U40" s="55">
        <v>1</v>
      </c>
      <c r="V40" s="55"/>
      <c r="W40" s="56">
        <v>0</v>
      </c>
      <c r="X40" s="56"/>
      <c r="Y40" s="56"/>
      <c r="Z40" s="55">
        <v>0</v>
      </c>
      <c r="AA40" s="55"/>
    </row>
    <row r="41" spans="8:29" ht="11.25" customHeight="1">
      <c r="H41" s="34" t="s">
        <v>53</v>
      </c>
      <c r="I41" s="34"/>
      <c r="J41" s="34"/>
      <c r="K41" s="34"/>
      <c r="L41" s="34"/>
      <c r="M41" s="34"/>
      <c r="N41" s="34" t="s">
        <v>56</v>
      </c>
      <c r="O41" s="34"/>
      <c r="P41" s="34"/>
      <c r="Q41" s="59">
        <v>71</v>
      </c>
      <c r="R41" s="59"/>
      <c r="S41" s="54" t="s">
        <v>1</v>
      </c>
      <c r="T41" s="54"/>
      <c r="U41" s="57" t="s">
        <v>1</v>
      </c>
      <c r="V41" s="57"/>
      <c r="W41" s="34" t="s">
        <v>1</v>
      </c>
      <c r="X41" s="34"/>
      <c r="Y41" s="34"/>
      <c r="Z41" s="55">
        <v>17024.51</v>
      </c>
      <c r="AA41" s="55"/>
      <c r="AB41" s="54" t="s">
        <v>1</v>
      </c>
      <c r="AC41" s="54"/>
    </row>
    <row r="42" spans="8:29" ht="11.25" customHeight="1">
      <c r="H42" s="34" t="s">
        <v>54</v>
      </c>
      <c r="I42" s="34"/>
      <c r="J42" s="34"/>
      <c r="K42" s="34"/>
      <c r="L42" s="34"/>
      <c r="M42" s="34"/>
      <c r="N42" s="34" t="s">
        <v>56</v>
      </c>
      <c r="O42" s="34"/>
      <c r="P42" s="34"/>
      <c r="Q42" s="59">
        <v>52</v>
      </c>
      <c r="R42" s="59"/>
      <c r="S42" s="54" t="s">
        <v>1</v>
      </c>
      <c r="T42" s="54"/>
      <c r="U42" s="57" t="s">
        <v>1</v>
      </c>
      <c r="V42" s="57"/>
      <c r="W42" s="34"/>
      <c r="X42" s="34"/>
      <c r="Y42" s="34"/>
      <c r="Z42" s="55">
        <v>12468.65</v>
      </c>
      <c r="AA42" s="55"/>
      <c r="AB42" s="54" t="s">
        <v>1</v>
      </c>
      <c r="AC42" s="54"/>
    </row>
    <row r="43" spans="8:29" ht="11.25" customHeight="1">
      <c r="H43" s="58" t="s">
        <v>55</v>
      </c>
      <c r="I43" s="58"/>
      <c r="J43" s="58"/>
      <c r="K43" s="58"/>
      <c r="L43" s="58"/>
      <c r="M43" s="58"/>
      <c r="N43" s="58" t="s">
        <v>57</v>
      </c>
      <c r="O43" s="58"/>
      <c r="P43" s="58"/>
      <c r="Q43" s="60">
        <v>15.16</v>
      </c>
      <c r="R43" s="60"/>
      <c r="S43" s="54" t="s">
        <v>1</v>
      </c>
      <c r="T43" s="54"/>
      <c r="U43" s="60">
        <v>1</v>
      </c>
      <c r="V43" s="60"/>
      <c r="W43" s="34"/>
      <c r="X43" s="34"/>
      <c r="Y43" s="34"/>
      <c r="Z43" s="54" t="s">
        <v>1</v>
      </c>
      <c r="AA43" s="54"/>
      <c r="AB43" s="60">
        <v>141.75</v>
      </c>
      <c r="AC43" s="60"/>
    </row>
    <row r="44" spans="1:29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6" spans="8:29" ht="11.25" customHeight="1">
      <c r="H46" s="61" t="s">
        <v>58</v>
      </c>
      <c r="I46" s="61"/>
      <c r="J46" s="61"/>
      <c r="K46" s="61"/>
      <c r="L46" s="61"/>
      <c r="M46" s="61"/>
      <c r="N46" s="61" t="s">
        <v>1</v>
      </c>
      <c r="O46" s="61"/>
      <c r="P46" s="61"/>
      <c r="Q46" s="62" t="s">
        <v>1</v>
      </c>
      <c r="R46" s="62"/>
      <c r="S46" s="54" t="s">
        <v>1</v>
      </c>
      <c r="T46" s="54"/>
      <c r="U46" s="54"/>
      <c r="V46" s="54"/>
      <c r="W46" s="54"/>
      <c r="X46" s="54"/>
      <c r="Y46" s="54"/>
      <c r="Z46" s="63">
        <v>54394.33</v>
      </c>
      <c r="AA46" s="63"/>
      <c r="AB46" s="55">
        <v>5817.58</v>
      </c>
      <c r="AC46" s="55"/>
    </row>
    <row r="48" spans="1:27" ht="44.25" customHeight="1">
      <c r="A48" s="54" t="s">
        <v>35</v>
      </c>
      <c r="B48" s="54"/>
      <c r="C48" s="34" t="s">
        <v>63</v>
      </c>
      <c r="D48" s="34"/>
      <c r="E48" s="34"/>
      <c r="F48" s="34"/>
      <c r="G48" s="34"/>
      <c r="H48" s="34" t="s">
        <v>64</v>
      </c>
      <c r="I48" s="34"/>
      <c r="J48" s="34"/>
      <c r="K48" s="34"/>
      <c r="L48" s="34"/>
      <c r="M48" s="34"/>
      <c r="N48" s="34" t="s">
        <v>60</v>
      </c>
      <c r="O48" s="34"/>
      <c r="P48" s="34"/>
      <c r="Q48" s="55">
        <v>9.35</v>
      </c>
      <c r="R48" s="55"/>
      <c r="S48" s="54" t="s">
        <v>1</v>
      </c>
      <c r="T48" s="54"/>
      <c r="U48" s="54" t="s">
        <v>1</v>
      </c>
      <c r="V48" s="54"/>
      <c r="W48" s="34" t="s">
        <v>65</v>
      </c>
      <c r="X48" s="34"/>
      <c r="Y48" s="34"/>
      <c r="Z48" s="54" t="s">
        <v>1</v>
      </c>
      <c r="AA48" s="54"/>
    </row>
    <row r="49" spans="8:27" ht="11.25" customHeight="1">
      <c r="H49" s="34" t="s">
        <v>48</v>
      </c>
      <c r="I49" s="34"/>
      <c r="J49" s="34"/>
      <c r="K49" s="34"/>
      <c r="L49" s="34"/>
      <c r="M49" s="34"/>
      <c r="N49" s="34" t="s">
        <v>1</v>
      </c>
      <c r="O49" s="34"/>
      <c r="P49" s="34"/>
      <c r="Q49" s="34"/>
      <c r="R49" s="34"/>
      <c r="S49" s="55">
        <v>219.08</v>
      </c>
      <c r="T49" s="55"/>
      <c r="U49" s="55">
        <v>1</v>
      </c>
      <c r="V49" s="55"/>
      <c r="W49" s="56">
        <v>20.26</v>
      </c>
      <c r="X49" s="56"/>
      <c r="Y49" s="56"/>
      <c r="Z49" s="55">
        <v>41500.54</v>
      </c>
      <c r="AA49" s="55"/>
    </row>
    <row r="50" spans="8:27" ht="11.25" customHeight="1">
      <c r="H50" s="34" t="s">
        <v>49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5">
        <v>36.29</v>
      </c>
      <c r="T50" s="55"/>
      <c r="U50" s="55">
        <v>1</v>
      </c>
      <c r="V50" s="55"/>
      <c r="W50" s="56">
        <v>5.65</v>
      </c>
      <c r="X50" s="56"/>
      <c r="Y50" s="56"/>
      <c r="Z50" s="55">
        <v>1917.11</v>
      </c>
      <c r="AA50" s="55"/>
    </row>
    <row r="51" spans="8:27" ht="11.25" customHeight="1">
      <c r="H51" s="34" t="s">
        <v>50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5">
        <v>5.67</v>
      </c>
      <c r="T51" s="55"/>
      <c r="U51" s="55">
        <v>1</v>
      </c>
      <c r="V51" s="55"/>
      <c r="W51" s="56">
        <v>20.26</v>
      </c>
      <c r="X51" s="56"/>
      <c r="Y51" s="56"/>
      <c r="Z51" s="57" t="s">
        <v>66</v>
      </c>
      <c r="AA51" s="57"/>
    </row>
    <row r="52" spans="8:27" ht="11.25" customHeight="1">
      <c r="H52" s="34" t="s">
        <v>51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5">
        <v>0</v>
      </c>
      <c r="T52" s="55"/>
      <c r="U52" s="55">
        <v>1</v>
      </c>
      <c r="V52" s="55"/>
      <c r="W52" s="56">
        <v>0</v>
      </c>
      <c r="X52" s="56"/>
      <c r="Y52" s="56"/>
      <c r="Z52" s="55">
        <v>0</v>
      </c>
      <c r="AA52" s="55"/>
    </row>
    <row r="53" spans="8:29" ht="11.25" customHeight="1">
      <c r="H53" s="34" t="s">
        <v>53</v>
      </c>
      <c r="I53" s="34"/>
      <c r="J53" s="34"/>
      <c r="K53" s="34"/>
      <c r="L53" s="34"/>
      <c r="M53" s="34"/>
      <c r="N53" s="34" t="s">
        <v>56</v>
      </c>
      <c r="O53" s="34"/>
      <c r="P53" s="34"/>
      <c r="Q53" s="59">
        <v>71</v>
      </c>
      <c r="R53" s="59"/>
      <c r="S53" s="54" t="s">
        <v>1</v>
      </c>
      <c r="T53" s="54"/>
      <c r="U53" s="57" t="s">
        <v>1</v>
      </c>
      <c r="V53" s="57"/>
      <c r="W53" s="34" t="s">
        <v>1</v>
      </c>
      <c r="X53" s="34"/>
      <c r="Y53" s="34"/>
      <c r="Z53" s="55">
        <v>30227.97</v>
      </c>
      <c r="AA53" s="55"/>
      <c r="AB53" s="54" t="s">
        <v>1</v>
      </c>
      <c r="AC53" s="54"/>
    </row>
    <row r="54" spans="8:29" ht="11.25" customHeight="1">
      <c r="H54" s="34" t="s">
        <v>54</v>
      </c>
      <c r="I54" s="34"/>
      <c r="J54" s="34"/>
      <c r="K54" s="34"/>
      <c r="L54" s="34"/>
      <c r="M54" s="34"/>
      <c r="N54" s="34" t="s">
        <v>56</v>
      </c>
      <c r="O54" s="34"/>
      <c r="P54" s="34"/>
      <c r="Q54" s="59">
        <v>52</v>
      </c>
      <c r="R54" s="59"/>
      <c r="S54" s="54" t="s">
        <v>1</v>
      </c>
      <c r="T54" s="54"/>
      <c r="U54" s="57" t="s">
        <v>1</v>
      </c>
      <c r="V54" s="57"/>
      <c r="W54" s="34"/>
      <c r="X54" s="34"/>
      <c r="Y54" s="34"/>
      <c r="Z54" s="55">
        <v>22138.8</v>
      </c>
      <c r="AA54" s="55"/>
      <c r="AB54" s="54" t="s">
        <v>1</v>
      </c>
      <c r="AC54" s="54"/>
    </row>
    <row r="55" spans="8:29" ht="11.25" customHeight="1">
      <c r="H55" s="58" t="s">
        <v>55</v>
      </c>
      <c r="I55" s="58"/>
      <c r="J55" s="58"/>
      <c r="K55" s="58"/>
      <c r="L55" s="58"/>
      <c r="M55" s="58"/>
      <c r="N55" s="58" t="s">
        <v>57</v>
      </c>
      <c r="O55" s="58"/>
      <c r="P55" s="58"/>
      <c r="Q55" s="60">
        <v>27.08</v>
      </c>
      <c r="R55" s="60"/>
      <c r="S55" s="54" t="s">
        <v>1</v>
      </c>
      <c r="T55" s="54"/>
      <c r="U55" s="60">
        <v>1</v>
      </c>
      <c r="V55" s="60"/>
      <c r="W55" s="34"/>
      <c r="X55" s="34"/>
      <c r="Y55" s="34"/>
      <c r="Z55" s="54" t="s">
        <v>1</v>
      </c>
      <c r="AA55" s="54"/>
      <c r="AB55" s="60">
        <v>253.2</v>
      </c>
      <c r="AC55" s="60"/>
    </row>
    <row r="56" spans="1:2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8" spans="8:29" ht="11.25" customHeight="1">
      <c r="H58" s="61" t="s">
        <v>58</v>
      </c>
      <c r="I58" s="61"/>
      <c r="J58" s="61"/>
      <c r="K58" s="61"/>
      <c r="L58" s="61"/>
      <c r="M58" s="61"/>
      <c r="N58" s="61" t="s">
        <v>1</v>
      </c>
      <c r="O58" s="61"/>
      <c r="P58" s="61"/>
      <c r="Q58" s="62" t="s">
        <v>1</v>
      </c>
      <c r="R58" s="62"/>
      <c r="S58" s="54" t="s">
        <v>1</v>
      </c>
      <c r="T58" s="54"/>
      <c r="U58" s="54"/>
      <c r="V58" s="54"/>
      <c r="W58" s="54"/>
      <c r="X58" s="54"/>
      <c r="Y58" s="54"/>
      <c r="Z58" s="63">
        <v>95784.42</v>
      </c>
      <c r="AA58" s="63"/>
      <c r="AB58" s="55">
        <v>10244.32</v>
      </c>
      <c r="AC58" s="55"/>
    </row>
    <row r="60" spans="1:27" ht="21.75" customHeight="1">
      <c r="A60" s="54" t="s">
        <v>36</v>
      </c>
      <c r="B60" s="54"/>
      <c r="C60" s="34" t="s">
        <v>67</v>
      </c>
      <c r="D60" s="34"/>
      <c r="E60" s="34"/>
      <c r="F60" s="34"/>
      <c r="G60" s="34"/>
      <c r="H60" s="34" t="s">
        <v>68</v>
      </c>
      <c r="I60" s="34"/>
      <c r="J60" s="34"/>
      <c r="K60" s="34"/>
      <c r="L60" s="34"/>
      <c r="M60" s="34"/>
      <c r="N60" s="34" t="s">
        <v>60</v>
      </c>
      <c r="O60" s="34"/>
      <c r="P60" s="34"/>
      <c r="Q60" s="55">
        <v>9.35</v>
      </c>
      <c r="R60" s="55"/>
      <c r="S60" s="54" t="s">
        <v>1</v>
      </c>
      <c r="T60" s="54"/>
      <c r="U60" s="54" t="s">
        <v>1</v>
      </c>
      <c r="V60" s="54"/>
      <c r="W60" s="34" t="s">
        <v>69</v>
      </c>
      <c r="X60" s="34"/>
      <c r="Y60" s="34"/>
      <c r="Z60" s="54" t="s">
        <v>1</v>
      </c>
      <c r="AA60" s="54"/>
    </row>
    <row r="61" spans="8:27" ht="11.25" customHeight="1">
      <c r="H61" s="34" t="s">
        <v>48</v>
      </c>
      <c r="I61" s="34"/>
      <c r="J61" s="34"/>
      <c r="K61" s="34"/>
      <c r="L61" s="34"/>
      <c r="M61" s="34"/>
      <c r="N61" s="34" t="s">
        <v>1</v>
      </c>
      <c r="O61" s="34"/>
      <c r="P61" s="34"/>
      <c r="Q61" s="34"/>
      <c r="R61" s="34"/>
      <c r="S61" s="55">
        <v>53.44</v>
      </c>
      <c r="T61" s="55"/>
      <c r="U61" s="55">
        <v>1</v>
      </c>
      <c r="V61" s="55"/>
      <c r="W61" s="56">
        <v>20.26</v>
      </c>
      <c r="X61" s="56"/>
      <c r="Y61" s="56"/>
      <c r="Z61" s="55">
        <v>10123.19</v>
      </c>
      <c r="AA61" s="55"/>
    </row>
    <row r="62" spans="8:27" ht="11.25" customHeight="1">
      <c r="H62" s="34" t="s">
        <v>49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5">
        <v>23.33</v>
      </c>
      <c r="T62" s="55"/>
      <c r="U62" s="55">
        <v>1</v>
      </c>
      <c r="V62" s="55"/>
      <c r="W62" s="56">
        <v>5.65</v>
      </c>
      <c r="X62" s="56"/>
      <c r="Y62" s="56"/>
      <c r="Z62" s="55">
        <v>1232.47</v>
      </c>
      <c r="AA62" s="55"/>
    </row>
    <row r="63" spans="8:27" ht="11.25" customHeight="1">
      <c r="H63" s="34" t="s">
        <v>50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5">
        <v>3.65</v>
      </c>
      <c r="T63" s="55"/>
      <c r="U63" s="55">
        <v>1</v>
      </c>
      <c r="V63" s="55"/>
      <c r="W63" s="56">
        <v>20.26</v>
      </c>
      <c r="X63" s="56"/>
      <c r="Y63" s="56"/>
      <c r="Z63" s="57" t="s">
        <v>70</v>
      </c>
      <c r="AA63" s="57"/>
    </row>
    <row r="64" spans="8:27" ht="11.25" customHeight="1">
      <c r="H64" s="34" t="s">
        <v>51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5">
        <v>0</v>
      </c>
      <c r="T64" s="55"/>
      <c r="U64" s="55">
        <v>1</v>
      </c>
      <c r="V64" s="55"/>
      <c r="W64" s="56">
        <v>0</v>
      </c>
      <c r="X64" s="56"/>
      <c r="Y64" s="56"/>
      <c r="Z64" s="55">
        <v>0</v>
      </c>
      <c r="AA64" s="55"/>
    </row>
    <row r="65" spans="8:29" ht="11.25" customHeight="1">
      <c r="H65" s="34" t="s">
        <v>53</v>
      </c>
      <c r="I65" s="34"/>
      <c r="J65" s="34"/>
      <c r="K65" s="34"/>
      <c r="L65" s="34"/>
      <c r="M65" s="34"/>
      <c r="N65" s="34" t="s">
        <v>56</v>
      </c>
      <c r="O65" s="34"/>
      <c r="P65" s="34"/>
      <c r="Q65" s="59">
        <v>71</v>
      </c>
      <c r="R65" s="59"/>
      <c r="S65" s="54" t="s">
        <v>1</v>
      </c>
      <c r="T65" s="54"/>
      <c r="U65" s="57" t="s">
        <v>1</v>
      </c>
      <c r="V65" s="57"/>
      <c r="W65" s="34" t="s">
        <v>1</v>
      </c>
      <c r="X65" s="34"/>
      <c r="Y65" s="34"/>
      <c r="Z65" s="55">
        <v>7678.37</v>
      </c>
      <c r="AA65" s="55"/>
      <c r="AB65" s="54" t="s">
        <v>1</v>
      </c>
      <c r="AC65" s="54"/>
    </row>
    <row r="66" spans="8:29" ht="11.25" customHeight="1">
      <c r="H66" s="34" t="s">
        <v>54</v>
      </c>
      <c r="I66" s="34"/>
      <c r="J66" s="34"/>
      <c r="K66" s="34"/>
      <c r="L66" s="34"/>
      <c r="M66" s="34"/>
      <c r="N66" s="34" t="s">
        <v>56</v>
      </c>
      <c r="O66" s="34"/>
      <c r="P66" s="34"/>
      <c r="Q66" s="59">
        <v>52</v>
      </c>
      <c r="R66" s="59"/>
      <c r="S66" s="54" t="s">
        <v>1</v>
      </c>
      <c r="T66" s="54"/>
      <c r="U66" s="57" t="s">
        <v>1</v>
      </c>
      <c r="V66" s="57"/>
      <c r="W66" s="34"/>
      <c r="X66" s="34"/>
      <c r="Y66" s="34"/>
      <c r="Z66" s="55">
        <v>5623.6</v>
      </c>
      <c r="AA66" s="55"/>
      <c r="AB66" s="54" t="s">
        <v>1</v>
      </c>
      <c r="AC66" s="54"/>
    </row>
    <row r="67" spans="8:29" ht="11.25" customHeight="1">
      <c r="H67" s="58" t="s">
        <v>55</v>
      </c>
      <c r="I67" s="58"/>
      <c r="J67" s="58"/>
      <c r="K67" s="58"/>
      <c r="L67" s="58"/>
      <c r="M67" s="58"/>
      <c r="N67" s="58" t="s">
        <v>57</v>
      </c>
      <c r="O67" s="58"/>
      <c r="P67" s="58"/>
      <c r="Q67" s="60">
        <v>6.73</v>
      </c>
      <c r="R67" s="60"/>
      <c r="S67" s="54" t="s">
        <v>1</v>
      </c>
      <c r="T67" s="54"/>
      <c r="U67" s="60">
        <v>1</v>
      </c>
      <c r="V67" s="60"/>
      <c r="W67" s="34"/>
      <c r="X67" s="34"/>
      <c r="Y67" s="34"/>
      <c r="Z67" s="54" t="s">
        <v>1</v>
      </c>
      <c r="AA67" s="54"/>
      <c r="AB67" s="60">
        <v>62.93</v>
      </c>
      <c r="AC67" s="60"/>
    </row>
    <row r="68" spans="1:29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70" spans="8:29" ht="11.25" customHeight="1">
      <c r="H70" s="61" t="s">
        <v>58</v>
      </c>
      <c r="I70" s="61"/>
      <c r="J70" s="61"/>
      <c r="K70" s="61"/>
      <c r="L70" s="61"/>
      <c r="M70" s="61"/>
      <c r="N70" s="61" t="s">
        <v>1</v>
      </c>
      <c r="O70" s="61"/>
      <c r="P70" s="61"/>
      <c r="Q70" s="62" t="s">
        <v>1</v>
      </c>
      <c r="R70" s="62"/>
      <c r="S70" s="54" t="s">
        <v>1</v>
      </c>
      <c r="T70" s="54"/>
      <c r="U70" s="54"/>
      <c r="V70" s="54"/>
      <c r="W70" s="54"/>
      <c r="X70" s="54"/>
      <c r="Y70" s="54"/>
      <c r="Z70" s="63">
        <v>24657.63</v>
      </c>
      <c r="AA70" s="63"/>
      <c r="AB70" s="55">
        <v>2637.18</v>
      </c>
      <c r="AC70" s="55"/>
    </row>
    <row r="72" spans="1:27" ht="33" customHeight="1">
      <c r="A72" s="54" t="s">
        <v>37</v>
      </c>
      <c r="B72" s="54"/>
      <c r="C72" s="34" t="s">
        <v>71</v>
      </c>
      <c r="D72" s="34"/>
      <c r="E72" s="34"/>
      <c r="F72" s="34"/>
      <c r="G72" s="34"/>
      <c r="H72" s="34" t="s">
        <v>72</v>
      </c>
      <c r="I72" s="34"/>
      <c r="J72" s="34"/>
      <c r="K72" s="34"/>
      <c r="L72" s="34"/>
      <c r="M72" s="34"/>
      <c r="N72" s="34" t="s">
        <v>73</v>
      </c>
      <c r="O72" s="34"/>
      <c r="P72" s="34"/>
      <c r="Q72" s="55">
        <v>5.5</v>
      </c>
      <c r="R72" s="55"/>
      <c r="S72" s="54" t="s">
        <v>1</v>
      </c>
      <c r="T72" s="54"/>
      <c r="U72" s="54" t="s">
        <v>1</v>
      </c>
      <c r="V72" s="54"/>
      <c r="W72" s="34" t="s">
        <v>74</v>
      </c>
      <c r="X72" s="34"/>
      <c r="Y72" s="34"/>
      <c r="Z72" s="54" t="s">
        <v>1</v>
      </c>
      <c r="AA72" s="54"/>
    </row>
    <row r="73" spans="8:27" ht="11.25" customHeight="1">
      <c r="H73" s="34" t="s">
        <v>48</v>
      </c>
      <c r="I73" s="34"/>
      <c r="J73" s="34"/>
      <c r="K73" s="34"/>
      <c r="L73" s="34"/>
      <c r="M73" s="34"/>
      <c r="N73" s="34" t="s">
        <v>1</v>
      </c>
      <c r="O73" s="34"/>
      <c r="P73" s="34"/>
      <c r="Q73" s="34"/>
      <c r="R73" s="34"/>
      <c r="S73" s="55">
        <v>967.89</v>
      </c>
      <c r="T73" s="55"/>
      <c r="U73" s="55">
        <v>1</v>
      </c>
      <c r="V73" s="55"/>
      <c r="W73" s="56">
        <v>20.26</v>
      </c>
      <c r="X73" s="56"/>
      <c r="Y73" s="56"/>
      <c r="Z73" s="55">
        <v>107851.98</v>
      </c>
      <c r="AA73" s="55"/>
    </row>
    <row r="74" spans="8:27" ht="11.25" customHeight="1">
      <c r="H74" s="34" t="s">
        <v>49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55">
        <v>173.77</v>
      </c>
      <c r="T74" s="55"/>
      <c r="U74" s="55">
        <v>1</v>
      </c>
      <c r="V74" s="55"/>
      <c r="W74" s="56">
        <v>9.24</v>
      </c>
      <c r="X74" s="56"/>
      <c r="Y74" s="56"/>
      <c r="Z74" s="55">
        <v>8830.99</v>
      </c>
      <c r="AA74" s="55"/>
    </row>
    <row r="75" spans="8:27" ht="11.25" customHeight="1">
      <c r="H75" s="34" t="s">
        <v>50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55">
        <v>63.68</v>
      </c>
      <c r="T75" s="55"/>
      <c r="U75" s="55">
        <v>1</v>
      </c>
      <c r="V75" s="55"/>
      <c r="W75" s="56">
        <v>20.26</v>
      </c>
      <c r="X75" s="56"/>
      <c r="Y75" s="56"/>
      <c r="Z75" s="57" t="s">
        <v>75</v>
      </c>
      <c r="AA75" s="57"/>
    </row>
    <row r="76" spans="8:27" ht="11.25" customHeight="1">
      <c r="H76" s="34" t="s">
        <v>51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55">
        <v>0</v>
      </c>
      <c r="T76" s="55"/>
      <c r="U76" s="55">
        <v>1</v>
      </c>
      <c r="V76" s="55"/>
      <c r="W76" s="56">
        <v>0</v>
      </c>
      <c r="X76" s="56"/>
      <c r="Y76" s="56"/>
      <c r="Z76" s="55">
        <v>0</v>
      </c>
      <c r="AA76" s="55"/>
    </row>
    <row r="77" spans="8:29" ht="11.25" customHeight="1">
      <c r="H77" s="34" t="s">
        <v>53</v>
      </c>
      <c r="I77" s="34"/>
      <c r="J77" s="34"/>
      <c r="K77" s="34"/>
      <c r="L77" s="34"/>
      <c r="M77" s="34"/>
      <c r="N77" s="34" t="s">
        <v>56</v>
      </c>
      <c r="O77" s="34"/>
      <c r="P77" s="34"/>
      <c r="Q77" s="59">
        <v>94</v>
      </c>
      <c r="R77" s="59"/>
      <c r="S77" s="54" t="s">
        <v>1</v>
      </c>
      <c r="T77" s="54"/>
      <c r="U77" s="57" t="s">
        <v>1</v>
      </c>
      <c r="V77" s="57"/>
      <c r="W77" s="34" t="s">
        <v>1</v>
      </c>
      <c r="X77" s="34"/>
      <c r="Y77" s="34"/>
      <c r="Z77" s="55">
        <v>108050.97</v>
      </c>
      <c r="AA77" s="55"/>
      <c r="AB77" s="54" t="s">
        <v>1</v>
      </c>
      <c r="AC77" s="54"/>
    </row>
    <row r="78" spans="8:29" ht="11.25" customHeight="1">
      <c r="H78" s="34" t="s">
        <v>54</v>
      </c>
      <c r="I78" s="34"/>
      <c r="J78" s="34"/>
      <c r="K78" s="34"/>
      <c r="L78" s="34"/>
      <c r="M78" s="34"/>
      <c r="N78" s="34" t="s">
        <v>56</v>
      </c>
      <c r="O78" s="34"/>
      <c r="P78" s="34"/>
      <c r="Q78" s="59">
        <v>56</v>
      </c>
      <c r="R78" s="59"/>
      <c r="S78" s="54" t="s">
        <v>1</v>
      </c>
      <c r="T78" s="54"/>
      <c r="U78" s="57" t="s">
        <v>1</v>
      </c>
      <c r="V78" s="57"/>
      <c r="W78" s="34"/>
      <c r="X78" s="34"/>
      <c r="Y78" s="34"/>
      <c r="Z78" s="55">
        <v>64370.79</v>
      </c>
      <c r="AA78" s="55"/>
      <c r="AB78" s="54" t="s">
        <v>1</v>
      </c>
      <c r="AC78" s="54"/>
    </row>
    <row r="79" spans="8:29" ht="11.25" customHeight="1">
      <c r="H79" s="58" t="s">
        <v>55</v>
      </c>
      <c r="I79" s="58"/>
      <c r="J79" s="58"/>
      <c r="K79" s="58"/>
      <c r="L79" s="58"/>
      <c r="M79" s="58"/>
      <c r="N79" s="58" t="s">
        <v>57</v>
      </c>
      <c r="O79" s="58"/>
      <c r="P79" s="58"/>
      <c r="Q79" s="60">
        <v>121.9</v>
      </c>
      <c r="R79" s="60"/>
      <c r="S79" s="54" t="s">
        <v>1</v>
      </c>
      <c r="T79" s="54"/>
      <c r="U79" s="60">
        <v>1</v>
      </c>
      <c r="V79" s="60"/>
      <c r="W79" s="34"/>
      <c r="X79" s="34"/>
      <c r="Y79" s="34"/>
      <c r="Z79" s="54" t="s">
        <v>1</v>
      </c>
      <c r="AA79" s="54"/>
      <c r="AB79" s="60">
        <v>670.45</v>
      </c>
      <c r="AC79" s="60"/>
    </row>
    <row r="80" spans="1:29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2" spans="8:29" ht="11.25" customHeight="1">
      <c r="H82" s="61" t="s">
        <v>58</v>
      </c>
      <c r="I82" s="61"/>
      <c r="J82" s="61"/>
      <c r="K82" s="61"/>
      <c r="L82" s="61"/>
      <c r="M82" s="61"/>
      <c r="N82" s="61" t="s">
        <v>1</v>
      </c>
      <c r="O82" s="61"/>
      <c r="P82" s="61"/>
      <c r="Q82" s="62" t="s">
        <v>1</v>
      </c>
      <c r="R82" s="62"/>
      <c r="S82" s="54" t="s">
        <v>1</v>
      </c>
      <c r="T82" s="54"/>
      <c r="U82" s="54"/>
      <c r="V82" s="54"/>
      <c r="W82" s="54"/>
      <c r="X82" s="54"/>
      <c r="Y82" s="54"/>
      <c r="Z82" s="63">
        <v>289104.73</v>
      </c>
      <c r="AA82" s="63"/>
      <c r="AB82" s="55">
        <v>52564.5</v>
      </c>
      <c r="AC82" s="55"/>
    </row>
    <row r="84" spans="1:27" ht="33" customHeight="1">
      <c r="A84" s="54" t="s">
        <v>38</v>
      </c>
      <c r="B84" s="54"/>
      <c r="C84" s="34" t="s">
        <v>76</v>
      </c>
      <c r="D84" s="34"/>
      <c r="E84" s="34"/>
      <c r="F84" s="34"/>
      <c r="G84" s="34"/>
      <c r="H84" s="34" t="s">
        <v>77</v>
      </c>
      <c r="I84" s="34"/>
      <c r="J84" s="34"/>
      <c r="K84" s="34"/>
      <c r="L84" s="34"/>
      <c r="M84" s="34"/>
      <c r="N84" s="34" t="s">
        <v>78</v>
      </c>
      <c r="O84" s="34"/>
      <c r="P84" s="34"/>
      <c r="Q84" s="55">
        <v>46.24</v>
      </c>
      <c r="R84" s="55"/>
      <c r="S84" s="54" t="s">
        <v>1</v>
      </c>
      <c r="T84" s="54"/>
      <c r="U84" s="54" t="s">
        <v>1</v>
      </c>
      <c r="V84" s="54"/>
      <c r="W84" s="34" t="s">
        <v>79</v>
      </c>
      <c r="X84" s="34"/>
      <c r="Y84" s="34"/>
      <c r="Z84" s="54" t="s">
        <v>1</v>
      </c>
      <c r="AA84" s="54"/>
    </row>
    <row r="85" spans="8:27" ht="11.25" customHeight="1">
      <c r="H85" s="34" t="s">
        <v>48</v>
      </c>
      <c r="I85" s="34"/>
      <c r="J85" s="34"/>
      <c r="K85" s="34"/>
      <c r="L85" s="34"/>
      <c r="M85" s="34"/>
      <c r="N85" s="34" t="s">
        <v>1</v>
      </c>
      <c r="O85" s="34"/>
      <c r="P85" s="34"/>
      <c r="Q85" s="34"/>
      <c r="R85" s="34"/>
      <c r="S85" s="55">
        <v>55.18</v>
      </c>
      <c r="T85" s="55"/>
      <c r="U85" s="55">
        <v>1</v>
      </c>
      <c r="V85" s="55"/>
      <c r="W85" s="56">
        <v>20.26</v>
      </c>
      <c r="X85" s="56"/>
      <c r="Y85" s="56"/>
      <c r="Z85" s="55">
        <v>51693.86</v>
      </c>
      <c r="AA85" s="55"/>
    </row>
    <row r="86" spans="8:27" ht="11.25" customHeight="1">
      <c r="H86" s="34" t="s">
        <v>49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55">
        <v>79.36</v>
      </c>
      <c r="T86" s="55"/>
      <c r="U86" s="55">
        <v>1</v>
      </c>
      <c r="V86" s="55"/>
      <c r="W86" s="56">
        <v>5.24</v>
      </c>
      <c r="X86" s="56"/>
      <c r="Y86" s="56"/>
      <c r="Z86" s="55">
        <v>19228.74</v>
      </c>
      <c r="AA86" s="55"/>
    </row>
    <row r="87" spans="8:27" ht="11.25" customHeight="1">
      <c r="H87" s="34" t="s">
        <v>50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55">
        <v>7.75</v>
      </c>
      <c r="T87" s="55"/>
      <c r="U87" s="55">
        <v>1</v>
      </c>
      <c r="V87" s="55"/>
      <c r="W87" s="56">
        <v>20.26</v>
      </c>
      <c r="X87" s="56"/>
      <c r="Y87" s="56"/>
      <c r="Z87" s="57" t="s">
        <v>80</v>
      </c>
      <c r="AA87" s="57"/>
    </row>
    <row r="88" spans="8:27" ht="11.25" customHeight="1">
      <c r="H88" s="34" t="s">
        <v>51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55">
        <v>0</v>
      </c>
      <c r="T88" s="55"/>
      <c r="U88" s="55">
        <v>1</v>
      </c>
      <c r="V88" s="55"/>
      <c r="W88" s="56">
        <v>0</v>
      </c>
      <c r="X88" s="56"/>
      <c r="Y88" s="56"/>
      <c r="Z88" s="55">
        <v>0</v>
      </c>
      <c r="AA88" s="55"/>
    </row>
    <row r="89" spans="8:29" ht="11.25" customHeight="1">
      <c r="H89" s="34" t="s">
        <v>53</v>
      </c>
      <c r="I89" s="34"/>
      <c r="J89" s="34"/>
      <c r="K89" s="34"/>
      <c r="L89" s="34"/>
      <c r="M89" s="34"/>
      <c r="N89" s="34" t="s">
        <v>56</v>
      </c>
      <c r="O89" s="34"/>
      <c r="P89" s="34"/>
      <c r="Q89" s="59">
        <v>94</v>
      </c>
      <c r="R89" s="59"/>
      <c r="S89" s="54" t="s">
        <v>1</v>
      </c>
      <c r="T89" s="54"/>
      <c r="U89" s="57" t="s">
        <v>1</v>
      </c>
      <c r="V89" s="57"/>
      <c r="W89" s="34" t="s">
        <v>1</v>
      </c>
      <c r="X89" s="34"/>
      <c r="Y89" s="34"/>
      <c r="Z89" s="55">
        <v>55416.98</v>
      </c>
      <c r="AA89" s="55"/>
      <c r="AB89" s="54" t="s">
        <v>1</v>
      </c>
      <c r="AC89" s="54"/>
    </row>
    <row r="90" spans="8:29" ht="11.25" customHeight="1">
      <c r="H90" s="34" t="s">
        <v>54</v>
      </c>
      <c r="I90" s="34"/>
      <c r="J90" s="34"/>
      <c r="K90" s="34"/>
      <c r="L90" s="34"/>
      <c r="M90" s="34"/>
      <c r="N90" s="34" t="s">
        <v>56</v>
      </c>
      <c r="O90" s="34"/>
      <c r="P90" s="34"/>
      <c r="Q90" s="59">
        <v>56</v>
      </c>
      <c r="R90" s="59"/>
      <c r="S90" s="54" t="s">
        <v>1</v>
      </c>
      <c r="T90" s="54"/>
      <c r="U90" s="57" t="s">
        <v>1</v>
      </c>
      <c r="V90" s="57"/>
      <c r="W90" s="34"/>
      <c r="X90" s="34"/>
      <c r="Y90" s="34"/>
      <c r="Z90" s="55">
        <v>33014.37</v>
      </c>
      <c r="AA90" s="55"/>
      <c r="AB90" s="54" t="s">
        <v>1</v>
      </c>
      <c r="AC90" s="54"/>
    </row>
    <row r="91" spans="8:29" ht="11.25" customHeight="1">
      <c r="H91" s="58" t="s">
        <v>55</v>
      </c>
      <c r="I91" s="58"/>
      <c r="J91" s="58"/>
      <c r="K91" s="58"/>
      <c r="L91" s="58"/>
      <c r="M91" s="58"/>
      <c r="N91" s="58" t="s">
        <v>57</v>
      </c>
      <c r="O91" s="58"/>
      <c r="P91" s="58"/>
      <c r="Q91" s="60">
        <v>6.64</v>
      </c>
      <c r="R91" s="60"/>
      <c r="S91" s="54" t="s">
        <v>1</v>
      </c>
      <c r="T91" s="54"/>
      <c r="U91" s="60">
        <v>1</v>
      </c>
      <c r="V91" s="60"/>
      <c r="W91" s="34"/>
      <c r="X91" s="34"/>
      <c r="Y91" s="34"/>
      <c r="Z91" s="54" t="s">
        <v>1</v>
      </c>
      <c r="AA91" s="54"/>
      <c r="AB91" s="60">
        <v>307.03</v>
      </c>
      <c r="AC91" s="60"/>
    </row>
    <row r="92" spans="1:29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4" spans="8:29" ht="11.25" customHeight="1">
      <c r="H94" s="61" t="s">
        <v>58</v>
      </c>
      <c r="I94" s="61"/>
      <c r="J94" s="61"/>
      <c r="K94" s="61"/>
      <c r="L94" s="61"/>
      <c r="M94" s="61"/>
      <c r="N94" s="61" t="s">
        <v>1</v>
      </c>
      <c r="O94" s="61"/>
      <c r="P94" s="61"/>
      <c r="Q94" s="62" t="s">
        <v>1</v>
      </c>
      <c r="R94" s="62"/>
      <c r="S94" s="54" t="s">
        <v>1</v>
      </c>
      <c r="T94" s="54"/>
      <c r="U94" s="54"/>
      <c r="V94" s="54"/>
      <c r="W94" s="54"/>
      <c r="X94" s="54"/>
      <c r="Y94" s="54"/>
      <c r="Z94" s="63">
        <v>159353.95</v>
      </c>
      <c r="AA94" s="63"/>
      <c r="AB94" s="55">
        <v>3446.24</v>
      </c>
      <c r="AC94" s="55"/>
    </row>
    <row r="96" spans="1:27" ht="33" customHeight="1">
      <c r="A96" s="54" t="s">
        <v>39</v>
      </c>
      <c r="B96" s="54"/>
      <c r="C96" s="34" t="s">
        <v>81</v>
      </c>
      <c r="D96" s="34"/>
      <c r="E96" s="34"/>
      <c r="F96" s="34"/>
      <c r="G96" s="34"/>
      <c r="H96" s="34" t="s">
        <v>119</v>
      </c>
      <c r="I96" s="34"/>
      <c r="J96" s="34"/>
      <c r="K96" s="34"/>
      <c r="L96" s="34"/>
      <c r="M96" s="34"/>
      <c r="N96" s="34" t="s">
        <v>82</v>
      </c>
      <c r="O96" s="34"/>
      <c r="P96" s="34"/>
      <c r="Q96" s="55">
        <v>55</v>
      </c>
      <c r="R96" s="55"/>
      <c r="S96" s="54" t="s">
        <v>1</v>
      </c>
      <c r="T96" s="54"/>
      <c r="U96" s="54" t="s">
        <v>1</v>
      </c>
      <c r="V96" s="54"/>
      <c r="W96" s="34" t="s">
        <v>83</v>
      </c>
      <c r="X96" s="34"/>
      <c r="Y96" s="34"/>
      <c r="Z96" s="54" t="s">
        <v>1</v>
      </c>
      <c r="AA96" s="54"/>
    </row>
    <row r="97" spans="8:27" ht="11.25" customHeight="1">
      <c r="H97" s="34" t="s">
        <v>48</v>
      </c>
      <c r="I97" s="34"/>
      <c r="J97" s="34"/>
      <c r="K97" s="34"/>
      <c r="L97" s="34"/>
      <c r="M97" s="34"/>
      <c r="N97" s="34" t="s">
        <v>1</v>
      </c>
      <c r="O97" s="34"/>
      <c r="P97" s="34"/>
      <c r="Q97" s="34"/>
      <c r="R97" s="34"/>
      <c r="S97" s="55">
        <v>64.77</v>
      </c>
      <c r="T97" s="55"/>
      <c r="U97" s="55">
        <v>1</v>
      </c>
      <c r="V97" s="55"/>
      <c r="W97" s="56">
        <v>20.26</v>
      </c>
      <c r="X97" s="56"/>
      <c r="Y97" s="56"/>
      <c r="Z97" s="55">
        <v>72173.21</v>
      </c>
      <c r="AA97" s="55"/>
    </row>
    <row r="98" spans="8:27" ht="11.25" customHeight="1">
      <c r="H98" s="34" t="s">
        <v>49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55">
        <v>45.21</v>
      </c>
      <c r="T98" s="55"/>
      <c r="U98" s="55">
        <v>1</v>
      </c>
      <c r="V98" s="55"/>
      <c r="W98" s="56">
        <v>6.02</v>
      </c>
      <c r="X98" s="56"/>
      <c r="Y98" s="56"/>
      <c r="Z98" s="55">
        <v>14969.03</v>
      </c>
      <c r="AA98" s="55"/>
    </row>
    <row r="99" spans="8:27" ht="11.25" customHeight="1">
      <c r="H99" s="34" t="s">
        <v>50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55">
        <v>5.83</v>
      </c>
      <c r="T99" s="55"/>
      <c r="U99" s="55">
        <v>1</v>
      </c>
      <c r="V99" s="55"/>
      <c r="W99" s="56">
        <v>20.26</v>
      </c>
      <c r="X99" s="56"/>
      <c r="Y99" s="56"/>
      <c r="Z99" s="57" t="s">
        <v>84</v>
      </c>
      <c r="AA99" s="57"/>
    </row>
    <row r="100" spans="8:27" ht="11.25" customHeight="1">
      <c r="H100" s="34" t="s">
        <v>51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55">
        <v>0</v>
      </c>
      <c r="T100" s="55"/>
      <c r="U100" s="55">
        <v>1</v>
      </c>
      <c r="V100" s="55"/>
      <c r="W100" s="56">
        <v>0</v>
      </c>
      <c r="X100" s="56"/>
      <c r="Y100" s="56"/>
      <c r="Z100" s="55">
        <v>0</v>
      </c>
      <c r="AA100" s="55"/>
    </row>
    <row r="101" spans="8:29" ht="11.25" customHeight="1">
      <c r="H101" s="34" t="s">
        <v>53</v>
      </c>
      <c r="I101" s="34"/>
      <c r="J101" s="34"/>
      <c r="K101" s="34"/>
      <c r="L101" s="34"/>
      <c r="M101" s="34"/>
      <c r="N101" s="34" t="s">
        <v>56</v>
      </c>
      <c r="O101" s="34"/>
      <c r="P101" s="34"/>
      <c r="Q101" s="59">
        <v>94</v>
      </c>
      <c r="R101" s="59"/>
      <c r="S101" s="54" t="s">
        <v>1</v>
      </c>
      <c r="T101" s="54"/>
      <c r="U101" s="57" t="s">
        <v>1</v>
      </c>
      <c r="V101" s="57"/>
      <c r="W101" s="34" t="s">
        <v>1</v>
      </c>
      <c r="X101" s="34"/>
      <c r="Y101" s="34"/>
      <c r="Z101" s="55">
        <v>73949.41</v>
      </c>
      <c r="AA101" s="55"/>
      <c r="AB101" s="54" t="s">
        <v>1</v>
      </c>
      <c r="AC101" s="54"/>
    </row>
    <row r="102" spans="8:29" ht="11.25" customHeight="1">
      <c r="H102" s="34" t="s">
        <v>54</v>
      </c>
      <c r="I102" s="34"/>
      <c r="J102" s="34"/>
      <c r="K102" s="34"/>
      <c r="L102" s="34"/>
      <c r="M102" s="34"/>
      <c r="N102" s="34" t="s">
        <v>56</v>
      </c>
      <c r="O102" s="34"/>
      <c r="P102" s="34"/>
      <c r="Q102" s="59">
        <v>56</v>
      </c>
      <c r="R102" s="59"/>
      <c r="S102" s="54" t="s">
        <v>1</v>
      </c>
      <c r="T102" s="54"/>
      <c r="U102" s="57" t="s">
        <v>1</v>
      </c>
      <c r="V102" s="57"/>
      <c r="W102" s="34"/>
      <c r="X102" s="34"/>
      <c r="Y102" s="34"/>
      <c r="Z102" s="55">
        <v>44054.96</v>
      </c>
      <c r="AA102" s="55"/>
      <c r="AB102" s="54" t="s">
        <v>1</v>
      </c>
      <c r="AC102" s="54"/>
    </row>
    <row r="103" spans="8:29" ht="11.25" customHeight="1">
      <c r="H103" s="58" t="s">
        <v>55</v>
      </c>
      <c r="I103" s="58"/>
      <c r="J103" s="58"/>
      <c r="K103" s="58"/>
      <c r="L103" s="58"/>
      <c r="M103" s="58"/>
      <c r="N103" s="58" t="s">
        <v>57</v>
      </c>
      <c r="O103" s="58"/>
      <c r="P103" s="58"/>
      <c r="Q103" s="60">
        <v>6.89</v>
      </c>
      <c r="R103" s="60"/>
      <c r="S103" s="54" t="s">
        <v>1</v>
      </c>
      <c r="T103" s="54"/>
      <c r="U103" s="60">
        <v>1</v>
      </c>
      <c r="V103" s="60"/>
      <c r="W103" s="34"/>
      <c r="X103" s="34"/>
      <c r="Y103" s="34"/>
      <c r="Z103" s="54" t="s">
        <v>1</v>
      </c>
      <c r="AA103" s="54"/>
      <c r="AB103" s="60">
        <v>378.95</v>
      </c>
      <c r="AC103" s="60"/>
    </row>
    <row r="104" spans="1:29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6" spans="8:29" ht="11.25" customHeight="1">
      <c r="H106" s="61" t="s">
        <v>58</v>
      </c>
      <c r="I106" s="61"/>
      <c r="J106" s="61"/>
      <c r="K106" s="61"/>
      <c r="L106" s="61"/>
      <c r="M106" s="61"/>
      <c r="N106" s="61" t="s">
        <v>1</v>
      </c>
      <c r="O106" s="61"/>
      <c r="P106" s="61"/>
      <c r="Q106" s="62" t="s">
        <v>1</v>
      </c>
      <c r="R106" s="62"/>
      <c r="S106" s="54" t="s">
        <v>1</v>
      </c>
      <c r="T106" s="54"/>
      <c r="U106" s="54"/>
      <c r="V106" s="54"/>
      <c r="W106" s="54"/>
      <c r="X106" s="54"/>
      <c r="Y106" s="54"/>
      <c r="Z106" s="63">
        <v>205146.61</v>
      </c>
      <c r="AA106" s="63"/>
      <c r="AB106" s="55">
        <v>3729.94</v>
      </c>
      <c r="AC106" s="55"/>
    </row>
    <row r="108" spans="1:27" ht="44.25" customHeight="1">
      <c r="A108" s="54" t="s">
        <v>40</v>
      </c>
      <c r="B108" s="54"/>
      <c r="C108" s="34" t="s">
        <v>85</v>
      </c>
      <c r="D108" s="34"/>
      <c r="E108" s="34"/>
      <c r="F108" s="34"/>
      <c r="G108" s="34"/>
      <c r="H108" s="34" t="s">
        <v>118</v>
      </c>
      <c r="I108" s="34"/>
      <c r="J108" s="34"/>
      <c r="K108" s="34"/>
      <c r="L108" s="34"/>
      <c r="M108" s="34"/>
      <c r="N108" s="34" t="s">
        <v>86</v>
      </c>
      <c r="O108" s="34"/>
      <c r="P108" s="34"/>
      <c r="Q108" s="55">
        <v>55</v>
      </c>
      <c r="R108" s="55"/>
      <c r="S108" s="54" t="s">
        <v>1</v>
      </c>
      <c r="T108" s="54"/>
      <c r="U108" s="54" t="s">
        <v>1</v>
      </c>
      <c r="V108" s="54"/>
      <c r="W108" s="34" t="s">
        <v>87</v>
      </c>
      <c r="X108" s="34"/>
      <c r="Y108" s="34"/>
      <c r="Z108" s="54" t="s">
        <v>1</v>
      </c>
      <c r="AA108" s="54"/>
    </row>
    <row r="109" spans="8:27" ht="11.25" customHeight="1">
      <c r="H109" s="34" t="s">
        <v>48</v>
      </c>
      <c r="I109" s="34"/>
      <c r="J109" s="34"/>
      <c r="K109" s="34"/>
      <c r="L109" s="34"/>
      <c r="M109" s="34"/>
      <c r="N109" s="34" t="s">
        <v>1</v>
      </c>
      <c r="O109" s="34"/>
      <c r="P109" s="34"/>
      <c r="Q109" s="34"/>
      <c r="R109" s="34"/>
      <c r="S109" s="55">
        <v>228.61</v>
      </c>
      <c r="T109" s="55"/>
      <c r="U109" s="55">
        <v>1</v>
      </c>
      <c r="V109" s="55"/>
      <c r="W109" s="56">
        <v>20.26</v>
      </c>
      <c r="X109" s="56"/>
      <c r="Y109" s="56"/>
      <c r="Z109" s="55">
        <v>254740.12</v>
      </c>
      <c r="AA109" s="55"/>
    </row>
    <row r="110" spans="8:27" ht="11.25" customHeight="1">
      <c r="H110" s="34" t="s">
        <v>49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55">
        <v>216.77</v>
      </c>
      <c r="T110" s="55"/>
      <c r="U110" s="55">
        <v>1</v>
      </c>
      <c r="V110" s="55"/>
      <c r="W110" s="56">
        <v>5.47</v>
      </c>
      <c r="X110" s="56"/>
      <c r="Y110" s="56"/>
      <c r="Z110" s="55">
        <v>65215.25</v>
      </c>
      <c r="AA110" s="55"/>
    </row>
    <row r="111" spans="8:27" ht="11.25" customHeight="1">
      <c r="H111" s="34" t="s">
        <v>50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55">
        <v>23.17</v>
      </c>
      <c r="T111" s="55"/>
      <c r="U111" s="55">
        <v>1</v>
      </c>
      <c r="V111" s="55"/>
      <c r="W111" s="56">
        <v>20.26</v>
      </c>
      <c r="X111" s="56"/>
      <c r="Y111" s="56"/>
      <c r="Z111" s="57" t="s">
        <v>88</v>
      </c>
      <c r="AA111" s="57"/>
    </row>
    <row r="112" spans="8:27" ht="11.25" customHeight="1">
      <c r="H112" s="34" t="s">
        <v>51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55">
        <v>0</v>
      </c>
      <c r="T112" s="55"/>
      <c r="U112" s="55">
        <v>1</v>
      </c>
      <c r="V112" s="55"/>
      <c r="W112" s="56">
        <v>0</v>
      </c>
      <c r="X112" s="56"/>
      <c r="Y112" s="56"/>
      <c r="Z112" s="55">
        <v>0</v>
      </c>
      <c r="AA112" s="55"/>
    </row>
    <row r="113" spans="8:29" ht="11.25" customHeight="1">
      <c r="H113" s="34" t="s">
        <v>53</v>
      </c>
      <c r="I113" s="34"/>
      <c r="J113" s="34"/>
      <c r="K113" s="34"/>
      <c r="L113" s="34"/>
      <c r="M113" s="34"/>
      <c r="N113" s="34" t="s">
        <v>56</v>
      </c>
      <c r="O113" s="34"/>
      <c r="P113" s="34"/>
      <c r="Q113" s="59">
        <v>94</v>
      </c>
      <c r="R113" s="59"/>
      <c r="S113" s="54" t="s">
        <v>1</v>
      </c>
      <c r="T113" s="54"/>
      <c r="U113" s="57" t="s">
        <v>1</v>
      </c>
      <c r="V113" s="57"/>
      <c r="W113" s="34" t="s">
        <v>1</v>
      </c>
      <c r="X113" s="34"/>
      <c r="Y113" s="34"/>
      <c r="Z113" s="55">
        <v>263724.94</v>
      </c>
      <c r="AA113" s="55"/>
      <c r="AB113" s="54" t="s">
        <v>1</v>
      </c>
      <c r="AC113" s="54"/>
    </row>
    <row r="114" spans="8:29" ht="11.25" customHeight="1">
      <c r="H114" s="34" t="s">
        <v>54</v>
      </c>
      <c r="I114" s="34"/>
      <c r="J114" s="34"/>
      <c r="K114" s="34"/>
      <c r="L114" s="34"/>
      <c r="M114" s="34"/>
      <c r="N114" s="34" t="s">
        <v>56</v>
      </c>
      <c r="O114" s="34"/>
      <c r="P114" s="34"/>
      <c r="Q114" s="59">
        <v>56</v>
      </c>
      <c r="R114" s="59"/>
      <c r="S114" s="54" t="s">
        <v>1</v>
      </c>
      <c r="T114" s="54"/>
      <c r="U114" s="57" t="s">
        <v>1</v>
      </c>
      <c r="V114" s="57"/>
      <c r="W114" s="34"/>
      <c r="X114" s="34"/>
      <c r="Y114" s="34"/>
      <c r="Z114" s="55">
        <v>157112.73</v>
      </c>
      <c r="AA114" s="55"/>
      <c r="AB114" s="54" t="s">
        <v>1</v>
      </c>
      <c r="AC114" s="54"/>
    </row>
    <row r="115" spans="8:29" ht="11.25" customHeight="1">
      <c r="H115" s="58" t="s">
        <v>55</v>
      </c>
      <c r="I115" s="58"/>
      <c r="J115" s="58"/>
      <c r="K115" s="58"/>
      <c r="L115" s="58"/>
      <c r="M115" s="58"/>
      <c r="N115" s="58" t="s">
        <v>57</v>
      </c>
      <c r="O115" s="58"/>
      <c r="P115" s="58"/>
      <c r="Q115" s="60">
        <v>24.32</v>
      </c>
      <c r="R115" s="60"/>
      <c r="S115" s="54" t="s">
        <v>1</v>
      </c>
      <c r="T115" s="54"/>
      <c r="U115" s="60">
        <v>1</v>
      </c>
      <c r="V115" s="60"/>
      <c r="W115" s="34"/>
      <c r="X115" s="34"/>
      <c r="Y115" s="34"/>
      <c r="Z115" s="54" t="s">
        <v>1</v>
      </c>
      <c r="AA115" s="54"/>
      <c r="AB115" s="60">
        <v>1337.6</v>
      </c>
      <c r="AC115" s="60"/>
    </row>
    <row r="116" spans="1:29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8" spans="8:29" ht="11.25" customHeight="1">
      <c r="H118" s="61" t="s">
        <v>58</v>
      </c>
      <c r="I118" s="61"/>
      <c r="J118" s="61"/>
      <c r="K118" s="61"/>
      <c r="L118" s="61"/>
      <c r="M118" s="61"/>
      <c r="N118" s="61" t="s">
        <v>1</v>
      </c>
      <c r="O118" s="61"/>
      <c r="P118" s="61"/>
      <c r="Q118" s="62" t="s">
        <v>1</v>
      </c>
      <c r="R118" s="62"/>
      <c r="S118" s="54" t="s">
        <v>1</v>
      </c>
      <c r="T118" s="54"/>
      <c r="U118" s="54"/>
      <c r="V118" s="54"/>
      <c r="W118" s="54"/>
      <c r="X118" s="54"/>
      <c r="Y118" s="54"/>
      <c r="Z118" s="63">
        <v>740793.04</v>
      </c>
      <c r="AA118" s="63"/>
      <c r="AB118" s="55">
        <v>13468.96</v>
      </c>
      <c r="AC118" s="55"/>
    </row>
    <row r="119" spans="1:29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1" spans="8:27" ht="11.25" customHeight="1">
      <c r="H121" s="64" t="s">
        <v>89</v>
      </c>
      <c r="I121" s="64"/>
      <c r="J121" s="64"/>
      <c r="K121" s="64"/>
      <c r="L121" s="64"/>
      <c r="M121" s="64"/>
      <c r="N121" s="64" t="s">
        <v>1</v>
      </c>
      <c r="O121" s="64"/>
      <c r="P121" s="64"/>
      <c r="Q121" s="65" t="s">
        <v>1</v>
      </c>
      <c r="R121" s="65"/>
      <c r="S121" s="66" t="s">
        <v>1</v>
      </c>
      <c r="T121" s="66"/>
      <c r="U121" s="66"/>
      <c r="V121" s="66"/>
      <c r="W121" s="66"/>
      <c r="X121" s="66"/>
      <c r="Y121" s="66"/>
      <c r="Z121" s="67">
        <v>1628821.51</v>
      </c>
      <c r="AA121" s="67"/>
    </row>
    <row r="122" spans="1:29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4" spans="8:27" ht="11.25" customHeight="1">
      <c r="H124" s="34" t="s">
        <v>90</v>
      </c>
      <c r="I124" s="34"/>
      <c r="J124" s="34"/>
      <c r="K124" s="34"/>
      <c r="L124" s="34"/>
      <c r="M124" s="34"/>
      <c r="N124" s="34" t="s">
        <v>1</v>
      </c>
      <c r="O124" s="34"/>
      <c r="P124" s="34"/>
      <c r="Q124" s="40" t="s">
        <v>1</v>
      </c>
      <c r="R124" s="40"/>
      <c r="S124" s="54" t="s">
        <v>1</v>
      </c>
      <c r="T124" s="54"/>
      <c r="U124" s="54"/>
      <c r="V124" s="54"/>
      <c r="W124" s="54"/>
      <c r="X124" s="54"/>
      <c r="Y124" s="54"/>
      <c r="Z124" s="55">
        <v>1628821.51</v>
      </c>
      <c r="AA124" s="55"/>
    </row>
    <row r="126" spans="8:27" ht="11.25" customHeight="1">
      <c r="H126" s="34" t="s">
        <v>91</v>
      </c>
      <c r="I126" s="34"/>
      <c r="J126" s="34"/>
      <c r="K126" s="34"/>
      <c r="L126" s="34"/>
      <c r="M126" s="34"/>
      <c r="N126" s="34" t="s">
        <v>1</v>
      </c>
      <c r="O126" s="34"/>
      <c r="P126" s="34"/>
      <c r="Q126" s="56">
        <v>18</v>
      </c>
      <c r="R126" s="56"/>
      <c r="S126" s="54" t="s">
        <v>1</v>
      </c>
      <c r="T126" s="54"/>
      <c r="U126" s="54"/>
      <c r="V126" s="54"/>
      <c r="W126" s="54"/>
      <c r="X126" s="54"/>
      <c r="Y126" s="54"/>
      <c r="Z126" s="55">
        <v>293187.87</v>
      </c>
      <c r="AA126" s="55"/>
    </row>
    <row r="128" spans="8:27" ht="11.25" customHeight="1">
      <c r="H128" s="64" t="s">
        <v>92</v>
      </c>
      <c r="I128" s="64"/>
      <c r="J128" s="64"/>
      <c r="K128" s="64"/>
      <c r="L128" s="64"/>
      <c r="M128" s="64"/>
      <c r="N128" s="64" t="s">
        <v>1</v>
      </c>
      <c r="O128" s="64"/>
      <c r="P128" s="64"/>
      <c r="Q128" s="65" t="s">
        <v>1</v>
      </c>
      <c r="R128" s="65"/>
      <c r="S128" s="66" t="s">
        <v>1</v>
      </c>
      <c r="T128" s="66"/>
      <c r="U128" s="66"/>
      <c r="V128" s="66"/>
      <c r="W128" s="66"/>
      <c r="X128" s="66"/>
      <c r="Y128" s="66"/>
      <c r="Z128" s="67">
        <v>1922009.38</v>
      </c>
      <c r="AA128" s="67"/>
    </row>
    <row r="129" spans="8:27" ht="11.25" customHeight="1">
      <c r="H129" s="4"/>
      <c r="I129" s="4"/>
      <c r="J129" s="4"/>
      <c r="K129" s="4"/>
      <c r="L129" s="4"/>
      <c r="M129" s="4"/>
      <c r="N129" s="4"/>
      <c r="O129" s="4"/>
      <c r="P129" s="4"/>
      <c r="Q129" s="5"/>
      <c r="R129" s="5"/>
      <c r="S129" s="3"/>
      <c r="T129" s="3"/>
      <c r="U129" s="3"/>
      <c r="V129" s="3"/>
      <c r="W129" s="3"/>
      <c r="X129" s="3"/>
      <c r="Y129" s="3"/>
      <c r="Z129" s="6"/>
      <c r="AA129" s="6"/>
    </row>
    <row r="130" spans="1:29" ht="33" customHeight="1">
      <c r="A130" s="30" t="s">
        <v>93</v>
      </c>
      <c r="B130" s="30"/>
      <c r="C130" s="30"/>
      <c r="D130" s="30"/>
      <c r="E130" s="68" t="s">
        <v>5</v>
      </c>
      <c r="F130" s="68"/>
      <c r="G130" s="68"/>
      <c r="H130" s="68"/>
      <c r="I130" s="68"/>
      <c r="J130" s="68"/>
      <c r="K130" s="31" t="s">
        <v>1</v>
      </c>
      <c r="L130" s="31"/>
      <c r="M130" s="31"/>
      <c r="N130" s="31"/>
      <c r="O130" s="31" t="s">
        <v>5</v>
      </c>
      <c r="P130" s="30" t="s">
        <v>1</v>
      </c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spans="1:29" ht="11.25">
      <c r="A131" s="34" t="s">
        <v>1</v>
      </c>
      <c r="B131" s="34"/>
      <c r="C131" s="34"/>
      <c r="D131" s="34"/>
      <c r="E131" s="38" t="s">
        <v>94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4" t="s">
        <v>1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1:29" ht="33" customHeight="1">
      <c r="A132" s="30" t="s">
        <v>95</v>
      </c>
      <c r="B132" s="30"/>
      <c r="C132" s="30"/>
      <c r="D132" s="30"/>
      <c r="E132" s="68" t="s">
        <v>5</v>
      </c>
      <c r="F132" s="68"/>
      <c r="G132" s="68"/>
      <c r="H132" s="68"/>
      <c r="I132" s="68"/>
      <c r="J132" s="68"/>
      <c r="K132" s="31" t="s">
        <v>1</v>
      </c>
      <c r="L132" s="31"/>
      <c r="M132" s="31"/>
      <c r="N132" s="31"/>
      <c r="O132" s="31" t="s">
        <v>5</v>
      </c>
      <c r="P132" s="30" t="s">
        <v>1</v>
      </c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spans="1:29" ht="11.25">
      <c r="A133" s="34" t="s">
        <v>1</v>
      </c>
      <c r="B133" s="34"/>
      <c r="C133" s="34"/>
      <c r="D133" s="34"/>
      <c r="E133" s="38" t="s">
        <v>94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4" t="s">
        <v>1</v>
      </c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</sheetData>
  <sheetProtection/>
  <mergeCells count="558">
    <mergeCell ref="A132:D132"/>
    <mergeCell ref="E132:J132"/>
    <mergeCell ref="K132:N132"/>
    <mergeCell ref="P132:AC132"/>
    <mergeCell ref="A133:D133"/>
    <mergeCell ref="E133:O133"/>
    <mergeCell ref="P133:AC133"/>
    <mergeCell ref="A130:D130"/>
    <mergeCell ref="E130:J130"/>
    <mergeCell ref="K130:N130"/>
    <mergeCell ref="P130:AC130"/>
    <mergeCell ref="A131:D131"/>
    <mergeCell ref="E131:O131"/>
    <mergeCell ref="P131:AC131"/>
    <mergeCell ref="H126:M126"/>
    <mergeCell ref="N126:P126"/>
    <mergeCell ref="Q126:R126"/>
    <mergeCell ref="S126:Y126"/>
    <mergeCell ref="Z126:AA126"/>
    <mergeCell ref="H128:M128"/>
    <mergeCell ref="N128:P128"/>
    <mergeCell ref="Q128:R128"/>
    <mergeCell ref="S128:Y128"/>
    <mergeCell ref="Z128:AA128"/>
    <mergeCell ref="H121:M121"/>
    <mergeCell ref="N121:P121"/>
    <mergeCell ref="Q121:R121"/>
    <mergeCell ref="S121:Y121"/>
    <mergeCell ref="Z121:AA121"/>
    <mergeCell ref="H124:M124"/>
    <mergeCell ref="N124:P124"/>
    <mergeCell ref="Q124:R124"/>
    <mergeCell ref="S124:Y124"/>
    <mergeCell ref="Z124:AA124"/>
    <mergeCell ref="AB113:AC113"/>
    <mergeCell ref="AB114:AC114"/>
    <mergeCell ref="AB115:AC115"/>
    <mergeCell ref="H118:M118"/>
    <mergeCell ref="N118:P118"/>
    <mergeCell ref="Q118:R118"/>
    <mergeCell ref="S118:Y118"/>
    <mergeCell ref="Z118:AA118"/>
    <mergeCell ref="AB118:AC118"/>
    <mergeCell ref="U113:V113"/>
    <mergeCell ref="U114:V114"/>
    <mergeCell ref="U115:V115"/>
    <mergeCell ref="W113:Y115"/>
    <mergeCell ref="Z113:AA113"/>
    <mergeCell ref="Z114:AA114"/>
    <mergeCell ref="Z115:AA115"/>
    <mergeCell ref="Q113:R113"/>
    <mergeCell ref="Q114:R114"/>
    <mergeCell ref="Q115:R115"/>
    <mergeCell ref="S113:T113"/>
    <mergeCell ref="S114:T114"/>
    <mergeCell ref="S115:T115"/>
    <mergeCell ref="H113:M113"/>
    <mergeCell ref="H114:M114"/>
    <mergeCell ref="H115:M115"/>
    <mergeCell ref="N113:P113"/>
    <mergeCell ref="N114:P114"/>
    <mergeCell ref="N115:P115"/>
    <mergeCell ref="U112:V112"/>
    <mergeCell ref="W109:Y109"/>
    <mergeCell ref="W110:Y110"/>
    <mergeCell ref="W111:Y111"/>
    <mergeCell ref="W112:Y112"/>
    <mergeCell ref="Z109:AA109"/>
    <mergeCell ref="Z110:AA110"/>
    <mergeCell ref="Z111:AA111"/>
    <mergeCell ref="Z112:AA112"/>
    <mergeCell ref="H112:M112"/>
    <mergeCell ref="N109:R112"/>
    <mergeCell ref="S109:T109"/>
    <mergeCell ref="S110:T110"/>
    <mergeCell ref="S111:T111"/>
    <mergeCell ref="S112:T112"/>
    <mergeCell ref="U108:V108"/>
    <mergeCell ref="W108:Y108"/>
    <mergeCell ref="Z108:AA108"/>
    <mergeCell ref="H109:M109"/>
    <mergeCell ref="H110:M110"/>
    <mergeCell ref="H111:M111"/>
    <mergeCell ref="U109:V109"/>
    <mergeCell ref="U110:V110"/>
    <mergeCell ref="U111:V111"/>
    <mergeCell ref="A108:B108"/>
    <mergeCell ref="C108:G108"/>
    <mergeCell ref="H108:M108"/>
    <mergeCell ref="N108:P108"/>
    <mergeCell ref="Q108:R108"/>
    <mergeCell ref="S108:T108"/>
    <mergeCell ref="AB101:AC101"/>
    <mergeCell ref="AB102:AC102"/>
    <mergeCell ref="AB103:AC103"/>
    <mergeCell ref="H106:M106"/>
    <mergeCell ref="N106:P106"/>
    <mergeCell ref="Q106:R106"/>
    <mergeCell ref="S106:Y106"/>
    <mergeCell ref="Z106:AA106"/>
    <mergeCell ref="AB106:AC106"/>
    <mergeCell ref="U101:V101"/>
    <mergeCell ref="U102:V102"/>
    <mergeCell ref="U103:V103"/>
    <mergeCell ref="W101:Y103"/>
    <mergeCell ref="Z101:AA101"/>
    <mergeCell ref="Z102:AA102"/>
    <mergeCell ref="Z103:AA103"/>
    <mergeCell ref="Q101:R101"/>
    <mergeCell ref="Q102:R102"/>
    <mergeCell ref="Q103:R103"/>
    <mergeCell ref="S101:T101"/>
    <mergeCell ref="S102:T102"/>
    <mergeCell ref="S103:T103"/>
    <mergeCell ref="H101:M101"/>
    <mergeCell ref="H102:M102"/>
    <mergeCell ref="H103:M103"/>
    <mergeCell ref="N101:P101"/>
    <mergeCell ref="N102:P102"/>
    <mergeCell ref="N103:P103"/>
    <mergeCell ref="U100:V100"/>
    <mergeCell ref="W97:Y97"/>
    <mergeCell ref="W98:Y98"/>
    <mergeCell ref="W99:Y99"/>
    <mergeCell ref="W100:Y100"/>
    <mergeCell ref="Z97:AA97"/>
    <mergeCell ref="Z98:AA98"/>
    <mergeCell ref="Z99:AA99"/>
    <mergeCell ref="Z100:AA100"/>
    <mergeCell ref="H100:M100"/>
    <mergeCell ref="N97:R100"/>
    <mergeCell ref="S97:T97"/>
    <mergeCell ref="S98:T98"/>
    <mergeCell ref="S99:T99"/>
    <mergeCell ref="S100:T100"/>
    <mergeCell ref="U96:V96"/>
    <mergeCell ref="W96:Y96"/>
    <mergeCell ref="Z96:AA96"/>
    <mergeCell ref="H97:M97"/>
    <mergeCell ref="H98:M98"/>
    <mergeCell ref="H99:M99"/>
    <mergeCell ref="U97:V97"/>
    <mergeCell ref="U98:V98"/>
    <mergeCell ref="U99:V99"/>
    <mergeCell ref="A96:B96"/>
    <mergeCell ref="C96:G96"/>
    <mergeCell ref="H96:M96"/>
    <mergeCell ref="N96:P96"/>
    <mergeCell ref="Q96:R96"/>
    <mergeCell ref="S96:T96"/>
    <mergeCell ref="AB89:AC89"/>
    <mergeCell ref="AB90:AC90"/>
    <mergeCell ref="AB91:AC91"/>
    <mergeCell ref="H94:M94"/>
    <mergeCell ref="N94:P94"/>
    <mergeCell ref="Q94:R94"/>
    <mergeCell ref="S94:Y94"/>
    <mergeCell ref="Z94:AA94"/>
    <mergeCell ref="AB94:AC94"/>
    <mergeCell ref="U89:V89"/>
    <mergeCell ref="U90:V90"/>
    <mergeCell ref="U91:V91"/>
    <mergeCell ref="W89:Y91"/>
    <mergeCell ref="Z89:AA89"/>
    <mergeCell ref="Z90:AA90"/>
    <mergeCell ref="Z91:AA91"/>
    <mergeCell ref="Q89:R89"/>
    <mergeCell ref="Q90:R90"/>
    <mergeCell ref="Q91:R91"/>
    <mergeCell ref="S89:T89"/>
    <mergeCell ref="S90:T90"/>
    <mergeCell ref="S91:T91"/>
    <mergeCell ref="H89:M89"/>
    <mergeCell ref="H90:M90"/>
    <mergeCell ref="H91:M91"/>
    <mergeCell ref="N89:P89"/>
    <mergeCell ref="N90:P90"/>
    <mergeCell ref="N91:P91"/>
    <mergeCell ref="U88:V88"/>
    <mergeCell ref="W85:Y85"/>
    <mergeCell ref="W86:Y86"/>
    <mergeCell ref="W87:Y87"/>
    <mergeCell ref="W88:Y88"/>
    <mergeCell ref="Z85:AA85"/>
    <mergeCell ref="Z86:AA86"/>
    <mergeCell ref="Z87:AA87"/>
    <mergeCell ref="Z88:AA88"/>
    <mergeCell ref="H88:M88"/>
    <mergeCell ref="N85:R88"/>
    <mergeCell ref="S85:T85"/>
    <mergeCell ref="S86:T86"/>
    <mergeCell ref="S87:T87"/>
    <mergeCell ref="S88:T88"/>
    <mergeCell ref="U84:V84"/>
    <mergeCell ref="W84:Y84"/>
    <mergeCell ref="Z84:AA84"/>
    <mergeCell ref="H85:M85"/>
    <mergeCell ref="H86:M86"/>
    <mergeCell ref="H87:M87"/>
    <mergeCell ref="U85:V85"/>
    <mergeCell ref="U86:V86"/>
    <mergeCell ref="U87:V87"/>
    <mergeCell ref="A84:B84"/>
    <mergeCell ref="C84:G84"/>
    <mergeCell ref="H84:M84"/>
    <mergeCell ref="N84:P84"/>
    <mergeCell ref="Q84:R84"/>
    <mergeCell ref="S84:T84"/>
    <mergeCell ref="AB77:AC77"/>
    <mergeCell ref="AB78:AC78"/>
    <mergeCell ref="AB79:AC79"/>
    <mergeCell ref="H82:M82"/>
    <mergeCell ref="N82:P82"/>
    <mergeCell ref="Q82:R82"/>
    <mergeCell ref="S82:Y82"/>
    <mergeCell ref="Z82:AA82"/>
    <mergeCell ref="AB82:AC82"/>
    <mergeCell ref="U77:V77"/>
    <mergeCell ref="U78:V78"/>
    <mergeCell ref="U79:V79"/>
    <mergeCell ref="W77:Y79"/>
    <mergeCell ref="Z77:AA77"/>
    <mergeCell ref="Z78:AA78"/>
    <mergeCell ref="Z79:AA79"/>
    <mergeCell ref="Q77:R77"/>
    <mergeCell ref="Q78:R78"/>
    <mergeCell ref="Q79:R79"/>
    <mergeCell ref="S77:T77"/>
    <mergeCell ref="S78:T78"/>
    <mergeCell ref="S79:T79"/>
    <mergeCell ref="H77:M77"/>
    <mergeCell ref="H78:M78"/>
    <mergeCell ref="H79:M79"/>
    <mergeCell ref="N77:P77"/>
    <mergeCell ref="N78:P78"/>
    <mergeCell ref="N79:P79"/>
    <mergeCell ref="U76:V76"/>
    <mergeCell ref="W73:Y73"/>
    <mergeCell ref="W74:Y74"/>
    <mergeCell ref="W75:Y75"/>
    <mergeCell ref="W76:Y76"/>
    <mergeCell ref="Z73:AA73"/>
    <mergeCell ref="Z74:AA74"/>
    <mergeCell ref="Z75:AA75"/>
    <mergeCell ref="Z76:AA76"/>
    <mergeCell ref="H76:M76"/>
    <mergeCell ref="N73:R76"/>
    <mergeCell ref="S73:T73"/>
    <mergeCell ref="S74:T74"/>
    <mergeCell ref="S75:T75"/>
    <mergeCell ref="S76:T76"/>
    <mergeCell ref="U72:V72"/>
    <mergeCell ref="W72:Y72"/>
    <mergeCell ref="Z72:AA72"/>
    <mergeCell ref="H73:M73"/>
    <mergeCell ref="H74:M74"/>
    <mergeCell ref="H75:M75"/>
    <mergeCell ref="U73:V73"/>
    <mergeCell ref="U74:V74"/>
    <mergeCell ref="U75:V75"/>
    <mergeCell ref="A72:B72"/>
    <mergeCell ref="C72:G72"/>
    <mergeCell ref="H72:M72"/>
    <mergeCell ref="N72:P72"/>
    <mergeCell ref="Q72:R72"/>
    <mergeCell ref="S72:T72"/>
    <mergeCell ref="AB65:AC65"/>
    <mergeCell ref="AB66:AC66"/>
    <mergeCell ref="AB67:AC67"/>
    <mergeCell ref="H70:M70"/>
    <mergeCell ref="N70:P70"/>
    <mergeCell ref="Q70:R70"/>
    <mergeCell ref="S70:Y70"/>
    <mergeCell ref="Z70:AA70"/>
    <mergeCell ref="AB70:AC70"/>
    <mergeCell ref="U65:V65"/>
    <mergeCell ref="U66:V66"/>
    <mergeCell ref="U67:V67"/>
    <mergeCell ref="W65:Y67"/>
    <mergeCell ref="Z65:AA65"/>
    <mergeCell ref="Z66:AA66"/>
    <mergeCell ref="Z67:AA67"/>
    <mergeCell ref="Q65:R65"/>
    <mergeCell ref="Q66:R66"/>
    <mergeCell ref="Q67:R67"/>
    <mergeCell ref="S65:T65"/>
    <mergeCell ref="S66:T66"/>
    <mergeCell ref="S67:T67"/>
    <mergeCell ref="H65:M65"/>
    <mergeCell ref="H66:M66"/>
    <mergeCell ref="H67:M67"/>
    <mergeCell ref="N65:P65"/>
    <mergeCell ref="N66:P66"/>
    <mergeCell ref="N67:P67"/>
    <mergeCell ref="U64:V64"/>
    <mergeCell ref="W61:Y61"/>
    <mergeCell ref="W62:Y62"/>
    <mergeCell ref="W63:Y63"/>
    <mergeCell ref="W64:Y64"/>
    <mergeCell ref="Z61:AA61"/>
    <mergeCell ref="Z62:AA62"/>
    <mergeCell ref="Z63:AA63"/>
    <mergeCell ref="Z64:AA64"/>
    <mergeCell ref="H64:M64"/>
    <mergeCell ref="N61:R64"/>
    <mergeCell ref="S61:T61"/>
    <mergeCell ref="S62:T62"/>
    <mergeCell ref="S63:T63"/>
    <mergeCell ref="S64:T64"/>
    <mergeCell ref="U60:V60"/>
    <mergeCell ref="W60:Y60"/>
    <mergeCell ref="Z60:AA60"/>
    <mergeCell ref="H61:M61"/>
    <mergeCell ref="H62:M62"/>
    <mergeCell ref="H63:M63"/>
    <mergeCell ref="U61:V61"/>
    <mergeCell ref="U62:V62"/>
    <mergeCell ref="U63:V63"/>
    <mergeCell ref="A60:B60"/>
    <mergeCell ref="C60:G60"/>
    <mergeCell ref="H60:M60"/>
    <mergeCell ref="N60:P60"/>
    <mergeCell ref="Q60:R60"/>
    <mergeCell ref="S60:T60"/>
    <mergeCell ref="AB53:AC53"/>
    <mergeCell ref="AB54:AC54"/>
    <mergeCell ref="AB55:AC55"/>
    <mergeCell ref="H58:M58"/>
    <mergeCell ref="N58:P58"/>
    <mergeCell ref="Q58:R58"/>
    <mergeCell ref="S58:Y58"/>
    <mergeCell ref="Z58:AA58"/>
    <mergeCell ref="AB58:AC58"/>
    <mergeCell ref="U53:V53"/>
    <mergeCell ref="U54:V54"/>
    <mergeCell ref="U55:V55"/>
    <mergeCell ref="W53:Y55"/>
    <mergeCell ref="Z53:AA53"/>
    <mergeCell ref="Z54:AA54"/>
    <mergeCell ref="Z55:AA55"/>
    <mergeCell ref="Q53:R53"/>
    <mergeCell ref="Q54:R54"/>
    <mergeCell ref="Q55:R55"/>
    <mergeCell ref="S53:T53"/>
    <mergeCell ref="S54:T54"/>
    <mergeCell ref="S55:T55"/>
    <mergeCell ref="H53:M53"/>
    <mergeCell ref="H54:M54"/>
    <mergeCell ref="H55:M55"/>
    <mergeCell ref="N53:P53"/>
    <mergeCell ref="N54:P54"/>
    <mergeCell ref="N55:P55"/>
    <mergeCell ref="U52:V52"/>
    <mergeCell ref="W49:Y49"/>
    <mergeCell ref="W50:Y50"/>
    <mergeCell ref="W51:Y51"/>
    <mergeCell ref="W52:Y52"/>
    <mergeCell ref="Z49:AA49"/>
    <mergeCell ref="Z50:AA50"/>
    <mergeCell ref="Z51:AA51"/>
    <mergeCell ref="Z52:AA52"/>
    <mergeCell ref="H52:M52"/>
    <mergeCell ref="N49:R52"/>
    <mergeCell ref="S49:T49"/>
    <mergeCell ref="S50:T50"/>
    <mergeCell ref="S51:T51"/>
    <mergeCell ref="S52:T52"/>
    <mergeCell ref="U48:V48"/>
    <mergeCell ref="W48:Y48"/>
    <mergeCell ref="Z48:AA48"/>
    <mergeCell ref="H49:M49"/>
    <mergeCell ref="H50:M50"/>
    <mergeCell ref="H51:M51"/>
    <mergeCell ref="U49:V49"/>
    <mergeCell ref="U50:V50"/>
    <mergeCell ref="U51:V51"/>
    <mergeCell ref="A48:B48"/>
    <mergeCell ref="C48:G48"/>
    <mergeCell ref="H48:M48"/>
    <mergeCell ref="N48:P48"/>
    <mergeCell ref="Q48:R48"/>
    <mergeCell ref="S48:T48"/>
    <mergeCell ref="AB41:AC41"/>
    <mergeCell ref="AB42:AC42"/>
    <mergeCell ref="AB43:AC43"/>
    <mergeCell ref="H46:M46"/>
    <mergeCell ref="N46:P46"/>
    <mergeCell ref="Q46:R46"/>
    <mergeCell ref="S46:Y46"/>
    <mergeCell ref="Z46:AA46"/>
    <mergeCell ref="AB46:AC46"/>
    <mergeCell ref="U41:V41"/>
    <mergeCell ref="U42:V42"/>
    <mergeCell ref="U43:V43"/>
    <mergeCell ref="W41:Y43"/>
    <mergeCell ref="Z41:AA41"/>
    <mergeCell ref="Z42:AA42"/>
    <mergeCell ref="Z43:AA43"/>
    <mergeCell ref="Q41:R41"/>
    <mergeCell ref="Q42:R42"/>
    <mergeCell ref="Q43:R43"/>
    <mergeCell ref="S41:T41"/>
    <mergeCell ref="S42:T42"/>
    <mergeCell ref="S43:T43"/>
    <mergeCell ref="H41:M41"/>
    <mergeCell ref="H42:M42"/>
    <mergeCell ref="H43:M43"/>
    <mergeCell ref="N41:P41"/>
    <mergeCell ref="N42:P42"/>
    <mergeCell ref="N43:P43"/>
    <mergeCell ref="U40:V40"/>
    <mergeCell ref="W37:Y37"/>
    <mergeCell ref="W38:Y38"/>
    <mergeCell ref="W39:Y39"/>
    <mergeCell ref="W40:Y40"/>
    <mergeCell ref="Z37:AA37"/>
    <mergeCell ref="Z38:AA38"/>
    <mergeCell ref="Z39:AA39"/>
    <mergeCell ref="Z40:AA40"/>
    <mergeCell ref="H40:M40"/>
    <mergeCell ref="N37:R40"/>
    <mergeCell ref="S37:T37"/>
    <mergeCell ref="S38:T38"/>
    <mergeCell ref="S39:T39"/>
    <mergeCell ref="S40:T40"/>
    <mergeCell ref="U36:V36"/>
    <mergeCell ref="W36:Y36"/>
    <mergeCell ref="Z36:AA36"/>
    <mergeCell ref="H37:M37"/>
    <mergeCell ref="H38:M38"/>
    <mergeCell ref="H39:M39"/>
    <mergeCell ref="U37:V37"/>
    <mergeCell ref="U38:V38"/>
    <mergeCell ref="U39:V39"/>
    <mergeCell ref="A36:B36"/>
    <mergeCell ref="C36:G36"/>
    <mergeCell ref="H36:M36"/>
    <mergeCell ref="N36:P36"/>
    <mergeCell ref="Q36:R36"/>
    <mergeCell ref="S36:T36"/>
    <mergeCell ref="H34:M34"/>
    <mergeCell ref="N34:P34"/>
    <mergeCell ref="Q34:R34"/>
    <mergeCell ref="S34:Y34"/>
    <mergeCell ref="Z34:AA34"/>
    <mergeCell ref="AB34:AC34"/>
    <mergeCell ref="W29:Y31"/>
    <mergeCell ref="Z29:AA29"/>
    <mergeCell ref="Z30:AA30"/>
    <mergeCell ref="Z31:AA31"/>
    <mergeCell ref="AB29:AC29"/>
    <mergeCell ref="AB30:AC30"/>
    <mergeCell ref="AB31:AC31"/>
    <mergeCell ref="Q31:R31"/>
    <mergeCell ref="S29:T29"/>
    <mergeCell ref="S30:T30"/>
    <mergeCell ref="S31:T31"/>
    <mergeCell ref="U29:V29"/>
    <mergeCell ref="U30:V30"/>
    <mergeCell ref="U31:V31"/>
    <mergeCell ref="Z27:AA27"/>
    <mergeCell ref="Z28:AA28"/>
    <mergeCell ref="H29:M29"/>
    <mergeCell ref="H30:M30"/>
    <mergeCell ref="H31:M31"/>
    <mergeCell ref="N29:P29"/>
    <mergeCell ref="N30:P30"/>
    <mergeCell ref="N31:P31"/>
    <mergeCell ref="Q29:R29"/>
    <mergeCell ref="Q30:R30"/>
    <mergeCell ref="U27:V27"/>
    <mergeCell ref="U28:V28"/>
    <mergeCell ref="W25:Y25"/>
    <mergeCell ref="W26:Y26"/>
    <mergeCell ref="W27:Y27"/>
    <mergeCell ref="W28:Y28"/>
    <mergeCell ref="H27:M27"/>
    <mergeCell ref="H28:M28"/>
    <mergeCell ref="N25:R28"/>
    <mergeCell ref="S25:T25"/>
    <mergeCell ref="S26:T26"/>
    <mergeCell ref="S27:T27"/>
    <mergeCell ref="S28:T28"/>
    <mergeCell ref="S24:T24"/>
    <mergeCell ref="U24:V24"/>
    <mergeCell ref="W24:Y24"/>
    <mergeCell ref="Z24:AA24"/>
    <mergeCell ref="H25:M25"/>
    <mergeCell ref="H26:M26"/>
    <mergeCell ref="U25:V25"/>
    <mergeCell ref="U26:V26"/>
    <mergeCell ref="Z25:AA25"/>
    <mergeCell ref="Z26:AA26"/>
    <mergeCell ref="U20:V20"/>
    <mergeCell ref="W20:Y20"/>
    <mergeCell ref="Z20:AA20"/>
    <mergeCell ref="AB20:AC20"/>
    <mergeCell ref="A22:AC22"/>
    <mergeCell ref="A24:B24"/>
    <mergeCell ref="C24:G24"/>
    <mergeCell ref="H24:M24"/>
    <mergeCell ref="N24:P24"/>
    <mergeCell ref="Q24:R24"/>
    <mergeCell ref="A20:B20"/>
    <mergeCell ref="C20:G20"/>
    <mergeCell ref="H20:M20"/>
    <mergeCell ref="N20:P20"/>
    <mergeCell ref="Q20:R20"/>
    <mergeCell ref="S20:T20"/>
    <mergeCell ref="S17:T19"/>
    <mergeCell ref="U17:V19"/>
    <mergeCell ref="W17:Y19"/>
    <mergeCell ref="Z17:AA19"/>
    <mergeCell ref="AB17:AC17"/>
    <mergeCell ref="AB18:AC18"/>
    <mergeCell ref="AB19:AC19"/>
    <mergeCell ref="A15:Q15"/>
    <mergeCell ref="R15:Z15"/>
    <mergeCell ref="AB15:AC15"/>
    <mergeCell ref="A16:AC16"/>
    <mergeCell ref="A17:B19"/>
    <mergeCell ref="C17:G19"/>
    <mergeCell ref="H17:M19"/>
    <mergeCell ref="N17:P19"/>
    <mergeCell ref="Q17:R19"/>
    <mergeCell ref="A13:Q13"/>
    <mergeCell ref="R13:Z13"/>
    <mergeCell ref="AB13:AC13"/>
    <mergeCell ref="A14:Q14"/>
    <mergeCell ref="R14:Z14"/>
    <mergeCell ref="AB14:AC14"/>
    <mergeCell ref="B10:AC10"/>
    <mergeCell ref="A11:I11"/>
    <mergeCell ref="J11:AC11"/>
    <mergeCell ref="A12:F12"/>
    <mergeCell ref="G12:AC12"/>
    <mergeCell ref="A6:I6"/>
    <mergeCell ref="J6:AC6"/>
    <mergeCell ref="A7:C7"/>
    <mergeCell ref="D7:AC7"/>
    <mergeCell ref="A8:AC8"/>
    <mergeCell ref="A9:AC9"/>
    <mergeCell ref="Y3:AB3"/>
    <mergeCell ref="A4:L4"/>
    <mergeCell ref="M4:S4"/>
    <mergeCell ref="T4:AC4"/>
    <mergeCell ref="A3:G3"/>
    <mergeCell ref="I3:K3"/>
    <mergeCell ref="M3:S3"/>
    <mergeCell ref="T3:W3"/>
    <mergeCell ref="A1:L1"/>
    <mergeCell ref="M1:S1"/>
    <mergeCell ref="T1:AC1"/>
    <mergeCell ref="A2:E2"/>
    <mergeCell ref="F2:L2"/>
    <mergeCell ref="M2:S2"/>
    <mergeCell ref="T2:U2"/>
    <mergeCell ref="V2:AC2"/>
  </mergeCells>
  <printOptions/>
  <pageMargins left="0.7866666666666666" right="0.3933333333333333" top="0.3933333333333333" bottom="0.6783333333333333" header="0.3" footer="0.3"/>
  <pageSetup blackAndWhite="1" firstPageNumber="1" useFirstPageNumber="1" fitToHeight="1000" fitToWidth="1" horizontalDpi="600" verticalDpi="600" orientation="portrait" paperSize="9" scale="89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©1997-2013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">
      <selection activeCell="E13" sqref="E13"/>
    </sheetView>
  </sheetViews>
  <sheetFormatPr defaultColWidth="9.140625" defaultRowHeight="11.25"/>
  <cols>
    <col min="2" max="2" width="27.8515625" style="0" customWidth="1"/>
    <col min="5" max="5" width="9.140625" style="1" customWidth="1"/>
    <col min="7" max="7" width="28.7109375" style="0" customWidth="1"/>
  </cols>
  <sheetData>
    <row r="2" spans="2:7" ht="12" thickBot="1">
      <c r="B2" s="8" t="s">
        <v>111</v>
      </c>
      <c r="G2" s="8" t="s">
        <v>112</v>
      </c>
    </row>
    <row r="3" spans="2:10" ht="11.25">
      <c r="B3" s="12"/>
      <c r="C3" s="13" t="s">
        <v>101</v>
      </c>
      <c r="D3" s="14" t="s">
        <v>102</v>
      </c>
      <c r="E3" s="15" t="s">
        <v>106</v>
      </c>
      <c r="F3" s="9"/>
      <c r="G3" s="12"/>
      <c r="H3" s="13" t="s">
        <v>101</v>
      </c>
      <c r="I3" s="14" t="s">
        <v>102</v>
      </c>
      <c r="J3" s="15" t="s">
        <v>106</v>
      </c>
    </row>
    <row r="4" spans="2:10" ht="11.25">
      <c r="B4" s="16" t="s">
        <v>108</v>
      </c>
      <c r="C4" s="17">
        <v>1450</v>
      </c>
      <c r="D4" s="18">
        <f>16+14</f>
        <v>30</v>
      </c>
      <c r="E4" s="19">
        <f>C4*D4*10</f>
        <v>435000</v>
      </c>
      <c r="F4" s="1"/>
      <c r="G4" s="16" t="s">
        <v>108</v>
      </c>
      <c r="H4" s="17">
        <v>1450</v>
      </c>
      <c r="I4" s="23">
        <f>30*1.2</f>
        <v>36</v>
      </c>
      <c r="J4" s="19">
        <f>H4*I4*10</f>
        <v>522000</v>
      </c>
    </row>
    <row r="5" spans="2:10" ht="11.25">
      <c r="B5" s="16" t="s">
        <v>109</v>
      </c>
      <c r="C5" s="18">
        <v>793</v>
      </c>
      <c r="D5" s="18">
        <f>16+14</f>
        <v>30</v>
      </c>
      <c r="E5" s="19">
        <f>C5*D5*10</f>
        <v>237900</v>
      </c>
      <c r="F5" s="1"/>
      <c r="G5" s="16" t="s">
        <v>109</v>
      </c>
      <c r="H5" s="18">
        <v>793</v>
      </c>
      <c r="I5" s="23">
        <f>30*1.2</f>
        <v>36</v>
      </c>
      <c r="J5" s="19">
        <f>H5*I5*10</f>
        <v>285480</v>
      </c>
    </row>
    <row r="6" spans="2:10" ht="11.25">
      <c r="B6" s="20"/>
      <c r="C6" s="18"/>
      <c r="D6" s="18"/>
      <c r="E6" s="19"/>
      <c r="G6" s="20"/>
      <c r="H6" s="18"/>
      <c r="I6" s="18"/>
      <c r="J6" s="19"/>
    </row>
    <row r="7" spans="2:10" ht="11.25">
      <c r="B7" s="20"/>
      <c r="C7" s="18"/>
      <c r="D7" s="18"/>
      <c r="E7" s="19"/>
      <c r="G7" s="20"/>
      <c r="H7" s="18"/>
      <c r="I7" s="18"/>
      <c r="J7" s="19"/>
    </row>
    <row r="8" spans="2:10" ht="11.25">
      <c r="B8" s="20"/>
      <c r="C8" s="17" t="s">
        <v>101</v>
      </c>
      <c r="D8" s="21" t="s">
        <v>102</v>
      </c>
      <c r="E8" s="22" t="s">
        <v>106</v>
      </c>
      <c r="G8" s="20"/>
      <c r="H8" s="17" t="s">
        <v>101</v>
      </c>
      <c r="I8" s="21" t="s">
        <v>102</v>
      </c>
      <c r="J8" s="22" t="s">
        <v>106</v>
      </c>
    </row>
    <row r="9" spans="2:10" ht="11.25">
      <c r="B9" s="16" t="s">
        <v>96</v>
      </c>
      <c r="C9" s="18">
        <v>11000</v>
      </c>
      <c r="D9" s="23">
        <f>14</f>
        <v>14</v>
      </c>
      <c r="E9" s="19">
        <f>C9*D9</f>
        <v>154000</v>
      </c>
      <c r="G9" s="16" t="s">
        <v>96</v>
      </c>
      <c r="H9" s="18">
        <v>11000</v>
      </c>
      <c r="I9" s="23">
        <f>14*1.2</f>
        <v>16.8</v>
      </c>
      <c r="J9" s="19">
        <f>H9*I9</f>
        <v>184800</v>
      </c>
    </row>
    <row r="10" spans="2:10" ht="11.25">
      <c r="B10" s="16" t="s">
        <v>97</v>
      </c>
      <c r="C10" s="18">
        <v>12000</v>
      </c>
      <c r="D10" s="23">
        <f>14</f>
        <v>14</v>
      </c>
      <c r="E10" s="19">
        <f>C10*D10</f>
        <v>168000</v>
      </c>
      <c r="G10" s="16" t="s">
        <v>97</v>
      </c>
      <c r="H10" s="18">
        <v>12000</v>
      </c>
      <c r="I10" s="23">
        <f>14*1.2</f>
        <v>16.8</v>
      </c>
      <c r="J10" s="19">
        <f>H10*I10</f>
        <v>201600</v>
      </c>
    </row>
    <row r="11" spans="2:10" ht="11.25">
      <c r="B11" s="16" t="s">
        <v>98</v>
      </c>
      <c r="C11" s="18">
        <v>14000</v>
      </c>
      <c r="D11" s="23">
        <f>14</f>
        <v>14</v>
      </c>
      <c r="E11" s="19">
        <f>C11*D11</f>
        <v>196000</v>
      </c>
      <c r="G11" s="16" t="s">
        <v>98</v>
      </c>
      <c r="H11" s="18">
        <v>14000</v>
      </c>
      <c r="I11" s="23">
        <f>14*1.2</f>
        <v>16.8</v>
      </c>
      <c r="J11" s="19">
        <f>H11*I11</f>
        <v>235200</v>
      </c>
    </row>
    <row r="12" spans="2:10" ht="11.25">
      <c r="B12" s="16" t="s">
        <v>99</v>
      </c>
      <c r="C12" s="18">
        <v>12000</v>
      </c>
      <c r="D12" s="23">
        <f>14</f>
        <v>14</v>
      </c>
      <c r="E12" s="19">
        <f>C12*D12</f>
        <v>168000</v>
      </c>
      <c r="G12" s="16" t="s">
        <v>99</v>
      </c>
      <c r="H12" s="18">
        <v>12000</v>
      </c>
      <c r="I12" s="23">
        <f>14*1.2</f>
        <v>16.8</v>
      </c>
      <c r="J12" s="19">
        <f>H12*I12</f>
        <v>201600</v>
      </c>
    </row>
    <row r="13" spans="2:10" ht="11.25">
      <c r="B13" s="16" t="s">
        <v>100</v>
      </c>
      <c r="C13" s="18">
        <v>10000</v>
      </c>
      <c r="D13" s="23">
        <f>14</f>
        <v>14</v>
      </c>
      <c r="E13" s="19">
        <f>C13*D13</f>
        <v>140000</v>
      </c>
      <c r="G13" s="16" t="s">
        <v>100</v>
      </c>
      <c r="H13" s="18">
        <v>10000</v>
      </c>
      <c r="I13" s="23">
        <f>14*1.2</f>
        <v>16.8</v>
      </c>
      <c r="J13" s="19">
        <f>H13*I13</f>
        <v>168000</v>
      </c>
    </row>
    <row r="14" spans="2:10" ht="11.25">
      <c r="B14" s="20"/>
      <c r="C14" s="18"/>
      <c r="D14" s="18"/>
      <c r="E14" s="19"/>
      <c r="G14" s="20"/>
      <c r="H14" s="18"/>
      <c r="I14" s="18"/>
      <c r="J14" s="19"/>
    </row>
    <row r="15" spans="2:10" ht="11.25">
      <c r="B15" s="20"/>
      <c r="C15" s="18"/>
      <c r="D15" s="18"/>
      <c r="E15" s="19"/>
      <c r="G15" s="20"/>
      <c r="H15" s="18"/>
      <c r="I15" s="18"/>
      <c r="J15" s="19"/>
    </row>
    <row r="16" spans="2:10" ht="11.25">
      <c r="B16" s="16" t="s">
        <v>107</v>
      </c>
      <c r="C16" s="24">
        <v>200</v>
      </c>
      <c r="D16" s="25" t="s">
        <v>105</v>
      </c>
      <c r="E16" s="22" t="s">
        <v>106</v>
      </c>
      <c r="G16" s="16" t="s">
        <v>107</v>
      </c>
      <c r="H16" s="24">
        <v>200</v>
      </c>
      <c r="I16" s="25" t="s">
        <v>105</v>
      </c>
      <c r="J16" s="22" t="s">
        <v>106</v>
      </c>
    </row>
    <row r="17" spans="2:10" ht="11.25">
      <c r="B17" s="16" t="s">
        <v>103</v>
      </c>
      <c r="C17" s="18">
        <v>9500</v>
      </c>
      <c r="D17" s="23">
        <v>40</v>
      </c>
      <c r="E17" s="19">
        <f>D17*C17</f>
        <v>380000</v>
      </c>
      <c r="G17" s="16" t="s">
        <v>103</v>
      </c>
      <c r="H17" s="18">
        <v>9500</v>
      </c>
      <c r="I17" s="23">
        <f>H16/27*1.2</f>
        <v>8.88888888888889</v>
      </c>
      <c r="J17" s="19">
        <f>I17*H17</f>
        <v>84444.44444444445</v>
      </c>
    </row>
    <row r="18" spans="2:10" ht="12" thickBot="1">
      <c r="B18" s="26" t="s">
        <v>104</v>
      </c>
      <c r="C18" s="27">
        <v>9000</v>
      </c>
      <c r="D18" s="28">
        <f>C16/30</f>
        <v>6.666666666666667</v>
      </c>
      <c r="E18" s="29">
        <f>D18*C18</f>
        <v>60000</v>
      </c>
      <c r="G18" s="26" t="s">
        <v>104</v>
      </c>
      <c r="H18" s="27">
        <v>9000</v>
      </c>
      <c r="I18" s="28">
        <f>H16/30*1.2</f>
        <v>8</v>
      </c>
      <c r="J18" s="29">
        <f>I18*H18</f>
        <v>72000</v>
      </c>
    </row>
    <row r="19" ht="11.25">
      <c r="J19" s="1"/>
    </row>
    <row r="20" spans="4:10" ht="11.25">
      <c r="D20" s="10" t="s">
        <v>102</v>
      </c>
      <c r="E20" s="11" t="s">
        <v>106</v>
      </c>
      <c r="I20" s="10" t="s">
        <v>102</v>
      </c>
      <c r="J20" s="11" t="s">
        <v>106</v>
      </c>
    </row>
    <row r="21" spans="3:10" ht="11.25">
      <c r="C21" s="8" t="s">
        <v>110</v>
      </c>
      <c r="D21" s="1">
        <f>D4+D13</f>
        <v>44</v>
      </c>
      <c r="E21" s="1">
        <f>E4+E5+E13+E17</f>
        <v>1192900</v>
      </c>
      <c r="H21" s="8" t="s">
        <v>110</v>
      </c>
      <c r="I21" s="1">
        <f>I4+I13</f>
        <v>52.8</v>
      </c>
      <c r="J21" s="1">
        <f>J4+J5+J13+J17</f>
        <v>1059924.4444444445</v>
      </c>
    </row>
    <row r="22" spans="3:10" ht="11.25">
      <c r="C22" s="8"/>
      <c r="D22" s="1"/>
      <c r="H22" s="8"/>
      <c r="I22" s="1"/>
      <c r="J22" s="1"/>
    </row>
    <row r="23" spans="3:10" ht="11.25">
      <c r="C23" s="8"/>
      <c r="D23" s="1"/>
      <c r="H23" s="8"/>
      <c r="I23" s="1"/>
      <c r="J23" s="1"/>
    </row>
    <row r="25" ht="11.25">
      <c r="B25" s="8" t="s">
        <v>113</v>
      </c>
    </row>
    <row r="26" spans="2:5" ht="11.25">
      <c r="B26" s="8" t="s">
        <v>114</v>
      </c>
      <c r="C26">
        <v>4</v>
      </c>
      <c r="D26">
        <v>221</v>
      </c>
      <c r="E26" s="1">
        <f>C26*D26</f>
        <v>884</v>
      </c>
    </row>
    <row r="27" spans="2:5" ht="11.25">
      <c r="B27" s="8" t="s">
        <v>115</v>
      </c>
      <c r="C27">
        <v>5</v>
      </c>
      <c r="D27">
        <v>200</v>
      </c>
      <c r="E27" s="1">
        <f>C27*D27</f>
        <v>1000</v>
      </c>
    </row>
    <row r="28" spans="2:5" ht="11.25">
      <c r="B28" s="8" t="s">
        <v>116</v>
      </c>
      <c r="C28">
        <v>3</v>
      </c>
      <c r="D28">
        <v>10000</v>
      </c>
      <c r="E28" s="1">
        <f>C28*D28</f>
        <v>30000</v>
      </c>
    </row>
    <row r="29" spans="2:5" ht="11.25">
      <c r="B29" s="8" t="s">
        <v>117</v>
      </c>
      <c r="C29">
        <v>2</v>
      </c>
      <c r="D29">
        <v>25000</v>
      </c>
      <c r="E29" s="1">
        <f>C29*D29</f>
        <v>50000</v>
      </c>
    </row>
    <row r="30" ht="11.25">
      <c r="E30" s="1">
        <f>SUM(E26:E29)</f>
        <v>81884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dns</cp:lastModifiedBy>
  <dcterms:modified xsi:type="dcterms:W3CDTF">2014-03-03T06:53:47Z</dcterms:modified>
  <cp:category/>
  <cp:version/>
  <cp:contentType/>
  <cp:contentStatus/>
</cp:coreProperties>
</file>